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E033" lockStructure="1"/>
  <bookViews>
    <workbookView xWindow="0" yWindow="0" windowWidth="28800" windowHeight="12615"/>
  </bookViews>
  <sheets>
    <sheet name="MR" sheetId="5" r:id="rId1"/>
    <sheet name="REX" sheetId="2" r:id="rId2"/>
    <sheet name="DUPLEX" sheetId="3" r:id="rId3"/>
    <sheet name="NISCH-D" sheetId="6" r:id="rId4"/>
    <sheet name="TRIPLEX" sheetId="4" r:id="rId5"/>
    <sheet name="NISCH-T" sheetId="7" r:id="rId6"/>
  </sheets>
  <calcPr calcId="145621"/>
</workbook>
</file>

<file path=xl/calcChain.xml><?xml version="1.0" encoding="utf-8"?>
<calcChain xmlns="http://schemas.openxmlformats.org/spreadsheetml/2006/main">
  <c r="B125" i="7" l="1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G16" i="7"/>
  <c r="F3" i="7"/>
  <c r="E3" i="7"/>
  <c r="D3" i="7"/>
  <c r="B119" i="4"/>
  <c r="B120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22" i="4"/>
  <c r="B21" i="4"/>
  <c r="B129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F2" i="6"/>
  <c r="E2" i="6"/>
  <c r="D2" i="6"/>
  <c r="B113" i="3"/>
  <c r="B114" i="3"/>
  <c r="B115" i="3"/>
  <c r="B116" i="3"/>
  <c r="B117" i="3"/>
  <c r="B118" i="3"/>
  <c r="B119" i="3"/>
  <c r="B120" i="3"/>
  <c r="B121" i="3"/>
  <c r="B122" i="3"/>
  <c r="B123" i="3"/>
  <c r="B124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26" i="3"/>
  <c r="B25" i="3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25" i="2"/>
  <c r="B24" i="2"/>
  <c r="B117" i="5"/>
  <c r="B118" i="5"/>
  <c r="B119" i="5"/>
  <c r="B120" i="5"/>
  <c r="B121" i="5"/>
  <c r="B122" i="5"/>
  <c r="B123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25" i="5"/>
  <c r="B24" i="5"/>
  <c r="D2" i="5"/>
  <c r="E2" i="5"/>
  <c r="F2" i="5"/>
  <c r="B128" i="5"/>
  <c r="G16" i="4"/>
  <c r="B125" i="4"/>
  <c r="F3" i="4"/>
  <c r="E3" i="4"/>
  <c r="D3" i="4"/>
  <c r="H4" i="4" s="1"/>
  <c r="B129" i="3"/>
  <c r="F2" i="3"/>
  <c r="E2" i="3"/>
  <c r="D2" i="3"/>
  <c r="B128" i="2"/>
  <c r="F2" i="2"/>
  <c r="E2" i="2"/>
  <c r="D2" i="2"/>
  <c r="G2" i="2" s="1"/>
  <c r="D128" i="2" s="1"/>
  <c r="G3" i="7" l="1"/>
  <c r="G17" i="7" s="1"/>
  <c r="H4" i="7"/>
  <c r="H3" i="7"/>
  <c r="H3" i="3"/>
  <c r="G18" i="3" s="1"/>
  <c r="H2" i="3"/>
  <c r="H3" i="6"/>
  <c r="G18" i="6" s="1"/>
  <c r="G3" i="4"/>
  <c r="H3" i="4"/>
  <c r="H29" i="4"/>
  <c r="E79" i="4"/>
  <c r="H117" i="4"/>
  <c r="E87" i="4"/>
  <c r="H85" i="4"/>
  <c r="H80" i="4"/>
  <c r="F27" i="4"/>
  <c r="C22" i="4"/>
  <c r="D30" i="4"/>
  <c r="D86" i="4"/>
  <c r="D26" i="4"/>
  <c r="C23" i="4"/>
  <c r="F42" i="4"/>
  <c r="G42" i="4"/>
  <c r="E58" i="4"/>
  <c r="F58" i="4"/>
  <c r="G81" i="4"/>
  <c r="C64" i="4"/>
  <c r="G34" i="4"/>
  <c r="H34" i="4"/>
  <c r="H106" i="4"/>
  <c r="D97" i="4"/>
  <c r="H74" i="4"/>
  <c r="D57" i="4"/>
  <c r="E40" i="4"/>
  <c r="F40" i="4"/>
  <c r="E65" i="4"/>
  <c r="F65" i="4"/>
  <c r="C88" i="4"/>
  <c r="D88" i="4"/>
  <c r="G41" i="4"/>
  <c r="H41" i="4"/>
  <c r="G80" i="4"/>
  <c r="E80" i="4"/>
  <c r="E33" i="4"/>
  <c r="F33" i="4"/>
  <c r="H89" i="4"/>
  <c r="C72" i="4"/>
  <c r="H107" i="4"/>
  <c r="E82" i="4"/>
  <c r="H99" i="4"/>
  <c r="E90" i="4"/>
  <c r="F73" i="4"/>
  <c r="G73" i="4"/>
  <c r="E26" i="4"/>
  <c r="F26" i="4"/>
  <c r="H25" i="4"/>
  <c r="D113" i="4"/>
  <c r="F24" i="4"/>
  <c r="G24" i="4"/>
  <c r="E105" i="4"/>
  <c r="F105" i="4"/>
  <c r="C89" i="4"/>
  <c r="D82" i="4"/>
  <c r="E49" i="4"/>
  <c r="F49" i="4"/>
  <c r="F32" i="4"/>
  <c r="G32" i="4"/>
  <c r="C77" i="4"/>
  <c r="C69" i="4"/>
  <c r="H91" i="4"/>
  <c r="H83" i="4"/>
  <c r="H27" i="4"/>
  <c r="G91" i="4"/>
  <c r="G35" i="4"/>
  <c r="G27" i="4"/>
  <c r="G2" i="6"/>
  <c r="H2" i="6"/>
  <c r="G2" i="3"/>
  <c r="C51" i="3" s="1"/>
  <c r="E106" i="3"/>
  <c r="G36" i="3"/>
  <c r="C128" i="2"/>
  <c r="F128" i="2"/>
  <c r="E128" i="2"/>
  <c r="G128" i="2"/>
  <c r="F93" i="2"/>
  <c r="C96" i="2"/>
  <c r="E101" i="2"/>
  <c r="F106" i="2"/>
  <c r="C109" i="2"/>
  <c r="F111" i="2"/>
  <c r="E114" i="2"/>
  <c r="E119" i="2"/>
  <c r="C35" i="2"/>
  <c r="C38" i="2"/>
  <c r="C40" i="2"/>
  <c r="D43" i="2"/>
  <c r="D46" i="2"/>
  <c r="E54" i="2"/>
  <c r="E57" i="2"/>
  <c r="C60" i="2"/>
  <c r="F62" i="2"/>
  <c r="F65" i="2"/>
  <c r="E68" i="2"/>
  <c r="F76" i="2"/>
  <c r="C79" i="2"/>
  <c r="F84" i="2"/>
  <c r="C87" i="2"/>
  <c r="F89" i="2"/>
  <c r="E91" i="2"/>
  <c r="D96" i="2"/>
  <c r="D99" i="2"/>
  <c r="F101" i="2"/>
  <c r="C104" i="2"/>
  <c r="E109" i="2"/>
  <c r="F114" i="2"/>
  <c r="C117" i="2"/>
  <c r="F119" i="2"/>
  <c r="E122" i="2"/>
  <c r="C27" i="2"/>
  <c r="C30" i="2"/>
  <c r="C32" i="2"/>
  <c r="D35" i="2"/>
  <c r="D38" i="2"/>
  <c r="E46" i="2"/>
  <c r="E49" i="2"/>
  <c r="C52" i="2"/>
  <c r="F54" i="2"/>
  <c r="F57" i="2"/>
  <c r="E60" i="2"/>
  <c r="F68" i="2"/>
  <c r="D71" i="2"/>
  <c r="E74" i="2"/>
  <c r="D79" i="2"/>
  <c r="E82" i="2"/>
  <c r="D87" i="2"/>
  <c r="F96" i="2"/>
  <c r="E99" i="2"/>
  <c r="D104" i="2"/>
  <c r="D107" i="2"/>
  <c r="F109" i="2"/>
  <c r="C112" i="2"/>
  <c r="E117" i="2"/>
  <c r="F122" i="2"/>
  <c r="D27" i="2"/>
  <c r="D30" i="2"/>
  <c r="E38" i="2"/>
  <c r="E41" i="2"/>
  <c r="C44" i="2"/>
  <c r="F46" i="2"/>
  <c r="F49" i="2"/>
  <c r="E52" i="2"/>
  <c r="F60" i="2"/>
  <c r="D63" i="2"/>
  <c r="E66" i="2"/>
  <c r="F71" i="2"/>
  <c r="F79" i="2"/>
  <c r="F87" i="2"/>
  <c r="E90" i="2"/>
  <c r="C92" i="2"/>
  <c r="C95" i="2"/>
  <c r="F104" i="2"/>
  <c r="E107" i="2"/>
  <c r="D112" i="2"/>
  <c r="D115" i="2"/>
  <c r="F117" i="2"/>
  <c r="C120" i="2"/>
  <c r="E30" i="2"/>
  <c r="E33" i="2"/>
  <c r="C36" i="2"/>
  <c r="F38" i="2"/>
  <c r="F41" i="2"/>
  <c r="E44" i="2"/>
  <c r="F52" i="2"/>
  <c r="D55" i="2"/>
  <c r="E58" i="2"/>
  <c r="F63" i="2"/>
  <c r="C75" i="2"/>
  <c r="C78" i="2"/>
  <c r="C83" i="2"/>
  <c r="C86" i="2"/>
  <c r="D92" i="2"/>
  <c r="D95" i="2"/>
  <c r="C97" i="2"/>
  <c r="C100" i="2"/>
  <c r="C103" i="2"/>
  <c r="F112" i="2"/>
  <c r="E115" i="2"/>
  <c r="D120" i="2"/>
  <c r="D123" i="2"/>
  <c r="C28" i="2"/>
  <c r="F30" i="2"/>
  <c r="F33" i="2"/>
  <c r="E36" i="2"/>
  <c r="F44" i="2"/>
  <c r="D47" i="2"/>
  <c r="E50" i="2"/>
  <c r="F55" i="2"/>
  <c r="C67" i="2"/>
  <c r="C70" i="2"/>
  <c r="C72" i="2"/>
  <c r="D75" i="2"/>
  <c r="D78" i="2"/>
  <c r="C80" i="2"/>
  <c r="D83" i="2"/>
  <c r="D86" i="2"/>
  <c r="C88" i="2"/>
  <c r="F25" i="2"/>
  <c r="E95" i="2"/>
  <c r="D100" i="2"/>
  <c r="D103" i="2"/>
  <c r="C105" i="2"/>
  <c r="C108" i="2"/>
  <c r="C111" i="2"/>
  <c r="F120" i="2"/>
  <c r="E123" i="2"/>
  <c r="E28" i="2"/>
  <c r="C64" i="2"/>
  <c r="E73" i="2"/>
  <c r="F86" i="2"/>
  <c r="E98" i="2"/>
  <c r="F36" i="2"/>
  <c r="E65" i="2"/>
  <c r="C46" i="2"/>
  <c r="C51" i="2"/>
  <c r="F73" i="2"/>
  <c r="E78" i="2"/>
  <c r="E103" i="2"/>
  <c r="C56" i="2"/>
  <c r="F78" i="2"/>
  <c r="E93" i="2"/>
  <c r="F98" i="2"/>
  <c r="F103" i="2"/>
  <c r="C119" i="2"/>
  <c r="E26" i="2"/>
  <c r="F31" i="2"/>
  <c r="E42" i="2"/>
  <c r="F47" i="2"/>
  <c r="C62" i="2"/>
  <c r="E70" i="2"/>
  <c r="C84" i="2"/>
  <c r="D119" i="2"/>
  <c r="D62" i="2"/>
  <c r="F70" i="2"/>
  <c r="E84" i="2"/>
  <c r="D89" i="2"/>
  <c r="C43" i="2"/>
  <c r="C48" i="2"/>
  <c r="E62" i="2"/>
  <c r="D67" i="2"/>
  <c r="C76" i="2"/>
  <c r="E89" i="2"/>
  <c r="F95" i="2"/>
  <c r="D111" i="2"/>
  <c r="C116" i="2"/>
  <c r="F28" i="2"/>
  <c r="D39" i="2"/>
  <c r="C54" i="2"/>
  <c r="C59" i="2"/>
  <c r="E76" i="2"/>
  <c r="E81" i="2"/>
  <c r="C101" i="2"/>
  <c r="E106" i="2"/>
  <c r="E111" i="2"/>
  <c r="D116" i="2"/>
  <c r="C121" i="2"/>
  <c r="E34" i="2"/>
  <c r="F39" i="2"/>
  <c r="D54" i="2"/>
  <c r="D59" i="2"/>
  <c r="C68" i="2"/>
  <c r="F81" i="2"/>
  <c r="E86" i="2"/>
  <c r="C93" i="2"/>
  <c r="D108" i="2"/>
  <c r="C113" i="2"/>
  <c r="D31" i="2"/>
  <c r="D51" i="2"/>
  <c r="D70" i="2"/>
  <c r="C26" i="2"/>
  <c r="C45" i="2"/>
  <c r="C29" i="2"/>
  <c r="E96" i="2"/>
  <c r="D68" i="2"/>
  <c r="C34" i="2"/>
  <c r="D121" i="2"/>
  <c r="C106" i="2"/>
  <c r="D101" i="2"/>
  <c r="C81" i="2"/>
  <c r="D76" i="2"/>
  <c r="D48" i="2"/>
  <c r="E43" i="2"/>
  <c r="C89" i="2"/>
  <c r="E79" i="2"/>
  <c r="C57" i="2"/>
  <c r="C37" i="2"/>
  <c r="C114" i="2"/>
  <c r="D109" i="2"/>
  <c r="E87" i="2"/>
  <c r="C65" i="2"/>
  <c r="D56" i="2"/>
  <c r="D24" i="2"/>
  <c r="D60" i="2"/>
  <c r="E51" i="2"/>
  <c r="D40" i="2"/>
  <c r="E35" i="2"/>
  <c r="D84" i="2"/>
  <c r="C73" i="2"/>
  <c r="C31" i="2"/>
  <c r="E116" i="2"/>
  <c r="D113" i="2"/>
  <c r="C98" i="2"/>
  <c r="D93" i="2"/>
  <c r="H2" i="2"/>
  <c r="D64" i="2"/>
  <c r="E59" i="2"/>
  <c r="C53" i="2"/>
  <c r="C42" i="2"/>
  <c r="C39" i="2"/>
  <c r="C118" i="2"/>
  <c r="E108" i="2"/>
  <c r="D105" i="2"/>
  <c r="C25" i="2"/>
  <c r="D88" i="2"/>
  <c r="D80" i="2"/>
  <c r="D72" i="2"/>
  <c r="E67" i="2"/>
  <c r="C61" i="2"/>
  <c r="C50" i="2"/>
  <c r="C47" i="2"/>
  <c r="D28" i="2"/>
  <c r="C123" i="2"/>
  <c r="C110" i="2"/>
  <c r="E100" i="2"/>
  <c r="D97" i="2"/>
  <c r="E83" i="2"/>
  <c r="E75" i="2"/>
  <c r="C69" i="2"/>
  <c r="C58" i="2"/>
  <c r="C55" i="2"/>
  <c r="D36" i="2"/>
  <c r="C33" i="2"/>
  <c r="E120" i="2"/>
  <c r="C115" i="2"/>
  <c r="C102" i="2"/>
  <c r="E92" i="2"/>
  <c r="C90" i="2"/>
  <c r="C85" i="2"/>
  <c r="C77" i="2"/>
  <c r="C66" i="2"/>
  <c r="C63" i="2"/>
  <c r="D44" i="2"/>
  <c r="C41" i="2"/>
  <c r="E112" i="2"/>
  <c r="C107" i="2"/>
  <c r="C94" i="2"/>
  <c r="C82" i="2"/>
  <c r="C74" i="2"/>
  <c r="C71" i="2"/>
  <c r="D52" i="2"/>
  <c r="C49" i="2"/>
  <c r="D32" i="2"/>
  <c r="E27" i="2"/>
  <c r="C122" i="2"/>
  <c r="D117" i="2"/>
  <c r="E104" i="2"/>
  <c r="C99" i="2"/>
  <c r="C91" i="2"/>
  <c r="D122" i="2"/>
  <c r="D114" i="2"/>
  <c r="D106" i="2"/>
  <c r="D98" i="2"/>
  <c r="F123" i="2"/>
  <c r="F115" i="2"/>
  <c r="F107" i="2"/>
  <c r="F99" i="2"/>
  <c r="F91" i="2"/>
  <c r="F110" i="2"/>
  <c r="F94" i="2"/>
  <c r="E118" i="2"/>
  <c r="F113" i="2"/>
  <c r="E110" i="2"/>
  <c r="F105" i="2"/>
  <c r="E102" i="2"/>
  <c r="F97" i="2"/>
  <c r="E94" i="2"/>
  <c r="D91" i="2"/>
  <c r="F102" i="2"/>
  <c r="F121" i="2"/>
  <c r="E121" i="2"/>
  <c r="D118" i="2"/>
  <c r="F116" i="2"/>
  <c r="E113" i="2"/>
  <c r="D110" i="2"/>
  <c r="F108" i="2"/>
  <c r="E105" i="2"/>
  <c r="D102" i="2"/>
  <c r="F100" i="2"/>
  <c r="E97" i="2"/>
  <c r="D94" i="2"/>
  <c r="F92" i="2"/>
  <c r="F118" i="2"/>
  <c r="D81" i="2"/>
  <c r="D73" i="2"/>
  <c r="D65" i="2"/>
  <c r="D57" i="2"/>
  <c r="D49" i="2"/>
  <c r="D41" i="2"/>
  <c r="D33" i="2"/>
  <c r="F90" i="2"/>
  <c r="F82" i="2"/>
  <c r="F74" i="2"/>
  <c r="E71" i="2"/>
  <c r="F66" i="2"/>
  <c r="E63" i="2"/>
  <c r="F58" i="2"/>
  <c r="E55" i="2"/>
  <c r="F50" i="2"/>
  <c r="E47" i="2"/>
  <c r="F42" i="2"/>
  <c r="E39" i="2"/>
  <c r="F34" i="2"/>
  <c r="E31" i="2"/>
  <c r="F26" i="2"/>
  <c r="F29" i="2"/>
  <c r="D90" i="2"/>
  <c r="F88" i="2"/>
  <c r="E85" i="2"/>
  <c r="D82" i="2"/>
  <c r="F80" i="2"/>
  <c r="E77" i="2"/>
  <c r="D74" i="2"/>
  <c r="F72" i="2"/>
  <c r="E69" i="2"/>
  <c r="D66" i="2"/>
  <c r="F64" i="2"/>
  <c r="E61" i="2"/>
  <c r="D58" i="2"/>
  <c r="F56" i="2"/>
  <c r="E53" i="2"/>
  <c r="D50" i="2"/>
  <c r="F48" i="2"/>
  <c r="E45" i="2"/>
  <c r="D42" i="2"/>
  <c r="F40" i="2"/>
  <c r="E37" i="2"/>
  <c r="D34" i="2"/>
  <c r="F32" i="2"/>
  <c r="E29" i="2"/>
  <c r="D26" i="2"/>
  <c r="F85" i="2"/>
  <c r="F69" i="2"/>
  <c r="F61" i="2"/>
  <c r="F53" i="2"/>
  <c r="F45" i="2"/>
  <c r="F37" i="2"/>
  <c r="E88" i="2"/>
  <c r="D85" i="2"/>
  <c r="F83" i="2"/>
  <c r="E80" i="2"/>
  <c r="D77" i="2"/>
  <c r="F75" i="2"/>
  <c r="E72" i="2"/>
  <c r="D69" i="2"/>
  <c r="F67" i="2"/>
  <c r="E64" i="2"/>
  <c r="D61" i="2"/>
  <c r="F59" i="2"/>
  <c r="E56" i="2"/>
  <c r="D53" i="2"/>
  <c r="F51" i="2"/>
  <c r="E48" i="2"/>
  <c r="D45" i="2"/>
  <c r="F43" i="2"/>
  <c r="E40" i="2"/>
  <c r="D37" i="2"/>
  <c r="F35" i="2"/>
  <c r="E32" i="2"/>
  <c r="D29" i="2"/>
  <c r="F27" i="2"/>
  <c r="F77" i="2"/>
  <c r="E25" i="2"/>
  <c r="D25" i="2"/>
  <c r="H3" i="5"/>
  <c r="G17" i="5" s="1"/>
  <c r="H2" i="5"/>
  <c r="G2" i="5"/>
  <c r="D113" i="5" s="1"/>
  <c r="H3" i="2"/>
  <c r="G18" i="2" s="1"/>
  <c r="G19" i="2"/>
  <c r="C24" i="2"/>
  <c r="E24" i="2"/>
  <c r="F24" i="2"/>
  <c r="I125" i="7" l="1"/>
  <c r="D22" i="7"/>
  <c r="F23" i="7"/>
  <c r="H24" i="7"/>
  <c r="D26" i="7"/>
  <c r="F27" i="7"/>
  <c r="H28" i="7"/>
  <c r="D30" i="7"/>
  <c r="F31" i="7"/>
  <c r="H32" i="7"/>
  <c r="D34" i="7"/>
  <c r="F35" i="7"/>
  <c r="H36" i="7"/>
  <c r="D38" i="7"/>
  <c r="F39" i="7"/>
  <c r="H40" i="7"/>
  <c r="D42" i="7"/>
  <c r="F43" i="7"/>
  <c r="H44" i="7"/>
  <c r="D46" i="7"/>
  <c r="F47" i="7"/>
  <c r="H48" i="7"/>
  <c r="D50" i="7"/>
  <c r="F51" i="7"/>
  <c r="H52" i="7"/>
  <c r="D54" i="7"/>
  <c r="F55" i="7"/>
  <c r="H56" i="7"/>
  <c r="D58" i="7"/>
  <c r="F59" i="7"/>
  <c r="H60" i="7"/>
  <c r="D62" i="7"/>
  <c r="F63" i="7"/>
  <c r="H64" i="7"/>
  <c r="D66" i="7"/>
  <c r="F67" i="7"/>
  <c r="H68" i="7"/>
  <c r="D70" i="7"/>
  <c r="F71" i="7"/>
  <c r="H72" i="7"/>
  <c r="D74" i="7"/>
  <c r="F75" i="7"/>
  <c r="H76" i="7"/>
  <c r="D78" i="7"/>
  <c r="F79" i="7"/>
  <c r="H80" i="7"/>
  <c r="D82" i="7"/>
  <c r="F83" i="7"/>
  <c r="H84" i="7"/>
  <c r="D86" i="7"/>
  <c r="F87" i="7"/>
  <c r="H88" i="7"/>
  <c r="D90" i="7"/>
  <c r="F91" i="7"/>
  <c r="H92" i="7"/>
  <c r="D94" i="7"/>
  <c r="F95" i="7"/>
  <c r="H96" i="7"/>
  <c r="D98" i="7"/>
  <c r="F99" i="7"/>
  <c r="H100" i="7"/>
  <c r="D102" i="7"/>
  <c r="F103" i="7"/>
  <c r="H104" i="7"/>
  <c r="D106" i="7"/>
  <c r="F107" i="7"/>
  <c r="H108" i="7"/>
  <c r="D110" i="7"/>
  <c r="F111" i="7"/>
  <c r="H112" i="7"/>
  <c r="D114" i="7"/>
  <c r="F115" i="7"/>
  <c r="H116" i="7"/>
  <c r="D118" i="7"/>
  <c r="F119" i="7"/>
  <c r="H120" i="7"/>
  <c r="G111" i="7"/>
  <c r="H125" i="7"/>
  <c r="E22" i="7"/>
  <c r="G23" i="7"/>
  <c r="C25" i="7"/>
  <c r="E26" i="7"/>
  <c r="G27" i="7"/>
  <c r="C29" i="7"/>
  <c r="E30" i="7"/>
  <c r="G31" i="7"/>
  <c r="C33" i="7"/>
  <c r="E34" i="7"/>
  <c r="G35" i="7"/>
  <c r="C37" i="7"/>
  <c r="E38" i="7"/>
  <c r="G39" i="7"/>
  <c r="C41" i="7"/>
  <c r="E42" i="7"/>
  <c r="G43" i="7"/>
  <c r="C45" i="7"/>
  <c r="E46" i="7"/>
  <c r="G47" i="7"/>
  <c r="C49" i="7"/>
  <c r="E50" i="7"/>
  <c r="G51" i="7"/>
  <c r="C53" i="7"/>
  <c r="E54" i="7"/>
  <c r="G55" i="7"/>
  <c r="C57" i="7"/>
  <c r="E58" i="7"/>
  <c r="G59" i="7"/>
  <c r="C61" i="7"/>
  <c r="E62" i="7"/>
  <c r="G63" i="7"/>
  <c r="C65" i="7"/>
  <c r="E66" i="7"/>
  <c r="G67" i="7"/>
  <c r="C69" i="7"/>
  <c r="E70" i="7"/>
  <c r="G71" i="7"/>
  <c r="C73" i="7"/>
  <c r="E74" i="7"/>
  <c r="G75" i="7"/>
  <c r="C77" i="7"/>
  <c r="E78" i="7"/>
  <c r="G79" i="7"/>
  <c r="C81" i="7"/>
  <c r="E82" i="7"/>
  <c r="G83" i="7"/>
  <c r="C85" i="7"/>
  <c r="E86" i="7"/>
  <c r="G87" i="7"/>
  <c r="C89" i="7"/>
  <c r="E90" i="7"/>
  <c r="G91" i="7"/>
  <c r="C93" i="7"/>
  <c r="E94" i="7"/>
  <c r="G95" i="7"/>
  <c r="C97" i="7"/>
  <c r="E98" i="7"/>
  <c r="G99" i="7"/>
  <c r="C101" i="7"/>
  <c r="E102" i="7"/>
  <c r="G103" i="7"/>
  <c r="C105" i="7"/>
  <c r="E106" i="7"/>
  <c r="G107" i="7"/>
  <c r="C109" i="7"/>
  <c r="E110" i="7"/>
  <c r="C113" i="7"/>
  <c r="G125" i="7"/>
  <c r="F22" i="7"/>
  <c r="H23" i="7"/>
  <c r="D25" i="7"/>
  <c r="F26" i="7"/>
  <c r="H27" i="7"/>
  <c r="D29" i="7"/>
  <c r="F30" i="7"/>
  <c r="H31" i="7"/>
  <c r="D33" i="7"/>
  <c r="F34" i="7"/>
  <c r="H35" i="7"/>
  <c r="D37" i="7"/>
  <c r="F38" i="7"/>
  <c r="H39" i="7"/>
  <c r="D41" i="7"/>
  <c r="F42" i="7"/>
  <c r="H43" i="7"/>
  <c r="D45" i="7"/>
  <c r="F46" i="7"/>
  <c r="H47" i="7"/>
  <c r="D49" i="7"/>
  <c r="F50" i="7"/>
  <c r="H51" i="7"/>
  <c r="D53" i="7"/>
  <c r="F54" i="7"/>
  <c r="H55" i="7"/>
  <c r="D57" i="7"/>
  <c r="F58" i="7"/>
  <c r="H59" i="7"/>
  <c r="D61" i="7"/>
  <c r="F62" i="7"/>
  <c r="H63" i="7"/>
  <c r="D65" i="7"/>
  <c r="F66" i="7"/>
  <c r="H67" i="7"/>
  <c r="D69" i="7"/>
  <c r="F70" i="7"/>
  <c r="H71" i="7"/>
  <c r="D73" i="7"/>
  <c r="F74" i="7"/>
  <c r="H75" i="7"/>
  <c r="D77" i="7"/>
  <c r="F78" i="7"/>
  <c r="H79" i="7"/>
  <c r="D81" i="7"/>
  <c r="F82" i="7"/>
  <c r="H83" i="7"/>
  <c r="D85" i="7"/>
  <c r="F86" i="7"/>
  <c r="H87" i="7"/>
  <c r="D89" i="7"/>
  <c r="F90" i="7"/>
  <c r="H91" i="7"/>
  <c r="D93" i="7"/>
  <c r="F94" i="7"/>
  <c r="H95" i="7"/>
  <c r="D97" i="7"/>
  <c r="F98" i="7"/>
  <c r="H99" i="7"/>
  <c r="D101" i="7"/>
  <c r="F102" i="7"/>
  <c r="H103" i="7"/>
  <c r="D105" i="7"/>
  <c r="F106" i="7"/>
  <c r="H107" i="7"/>
  <c r="D109" i="7"/>
  <c r="F110" i="7"/>
  <c r="H111" i="7"/>
  <c r="D113" i="7"/>
  <c r="F114" i="7"/>
  <c r="H115" i="7"/>
  <c r="D117" i="7"/>
  <c r="F118" i="7"/>
  <c r="H119" i="7"/>
  <c r="E21" i="7"/>
  <c r="C125" i="7"/>
  <c r="D23" i="7"/>
  <c r="F24" i="7"/>
  <c r="H25" i="7"/>
  <c r="D27" i="7"/>
  <c r="F28" i="7"/>
  <c r="H29" i="7"/>
  <c r="D31" i="7"/>
  <c r="F32" i="7"/>
  <c r="H33" i="7"/>
  <c r="D35" i="7"/>
  <c r="F36" i="7"/>
  <c r="H37" i="7"/>
  <c r="D39" i="7"/>
  <c r="F40" i="7"/>
  <c r="H41" i="7"/>
  <c r="D43" i="7"/>
  <c r="F44" i="7"/>
  <c r="H45" i="7"/>
  <c r="D47" i="7"/>
  <c r="F48" i="7"/>
  <c r="H49" i="7"/>
  <c r="D51" i="7"/>
  <c r="F52" i="7"/>
  <c r="H53" i="7"/>
  <c r="D55" i="7"/>
  <c r="F56" i="7"/>
  <c r="H57" i="7"/>
  <c r="D59" i="7"/>
  <c r="F60" i="7"/>
  <c r="H61" i="7"/>
  <c r="D63" i="7"/>
  <c r="F64" i="7"/>
  <c r="H65" i="7"/>
  <c r="D67" i="7"/>
  <c r="F68" i="7"/>
  <c r="H69" i="7"/>
  <c r="D71" i="7"/>
  <c r="F72" i="7"/>
  <c r="H73" i="7"/>
  <c r="D75" i="7"/>
  <c r="F76" i="7"/>
  <c r="H77" i="7"/>
  <c r="D79" i="7"/>
  <c r="F80" i="7"/>
  <c r="H81" i="7"/>
  <c r="D83" i="7"/>
  <c r="F84" i="7"/>
  <c r="H85" i="7"/>
  <c r="D87" i="7"/>
  <c r="F88" i="7"/>
  <c r="H89" i="7"/>
  <c r="D91" i="7"/>
  <c r="F92" i="7"/>
  <c r="H93" i="7"/>
  <c r="D95" i="7"/>
  <c r="F96" i="7"/>
  <c r="H97" i="7"/>
  <c r="D99" i="7"/>
  <c r="F100" i="7"/>
  <c r="H101" i="7"/>
  <c r="D103" i="7"/>
  <c r="F104" i="7"/>
  <c r="H105" i="7"/>
  <c r="D107" i="7"/>
  <c r="F108" i="7"/>
  <c r="H109" i="7"/>
  <c r="D111" i="7"/>
  <c r="F112" i="7"/>
  <c r="H113" i="7"/>
  <c r="D115" i="7"/>
  <c r="F116" i="7"/>
  <c r="H117" i="7"/>
  <c r="D119" i="7"/>
  <c r="F120" i="7"/>
  <c r="C21" i="7"/>
  <c r="C22" i="7"/>
  <c r="E23" i="7"/>
  <c r="G24" i="7"/>
  <c r="C26" i="7"/>
  <c r="E27" i="7"/>
  <c r="G28" i="7"/>
  <c r="C30" i="7"/>
  <c r="E31" i="7"/>
  <c r="G32" i="7"/>
  <c r="F125" i="7"/>
  <c r="E24" i="7"/>
  <c r="D28" i="7"/>
  <c r="C32" i="7"/>
  <c r="H34" i="7"/>
  <c r="F37" i="7"/>
  <c r="D40" i="7"/>
  <c r="H42" i="7"/>
  <c r="F45" i="7"/>
  <c r="D48" i="7"/>
  <c r="H50" i="7"/>
  <c r="F53" i="7"/>
  <c r="D56" i="7"/>
  <c r="H58" i="7"/>
  <c r="F61" i="7"/>
  <c r="D64" i="7"/>
  <c r="H66" i="7"/>
  <c r="F69" i="7"/>
  <c r="D72" i="7"/>
  <c r="H74" i="7"/>
  <c r="F77" i="7"/>
  <c r="D80" i="7"/>
  <c r="H82" i="7"/>
  <c r="F85" i="7"/>
  <c r="D88" i="7"/>
  <c r="H90" i="7"/>
  <c r="F93" i="7"/>
  <c r="D96" i="7"/>
  <c r="H98" i="7"/>
  <c r="F101" i="7"/>
  <c r="D104" i="7"/>
  <c r="H106" i="7"/>
  <c r="F109" i="7"/>
  <c r="D112" i="7"/>
  <c r="G114" i="7"/>
  <c r="G116" i="7"/>
  <c r="H118" i="7"/>
  <c r="D21" i="7"/>
  <c r="E88" i="7"/>
  <c r="G93" i="7"/>
  <c r="C99" i="7"/>
  <c r="E104" i="7"/>
  <c r="G109" i="7"/>
  <c r="H114" i="7"/>
  <c r="C117" i="7"/>
  <c r="F21" i="7"/>
  <c r="C44" i="7"/>
  <c r="G54" i="7"/>
  <c r="G62" i="7"/>
  <c r="E73" i="7"/>
  <c r="E81" i="7"/>
  <c r="C92" i="7"/>
  <c r="G102" i="7"/>
  <c r="E113" i="7"/>
  <c r="H21" i="7"/>
  <c r="F33" i="7"/>
  <c r="F41" i="7"/>
  <c r="D52" i="7"/>
  <c r="H62" i="7"/>
  <c r="F73" i="7"/>
  <c r="D84" i="7"/>
  <c r="D92" i="7"/>
  <c r="H102" i="7"/>
  <c r="F113" i="7"/>
  <c r="C23" i="7"/>
  <c r="C39" i="7"/>
  <c r="G49" i="7"/>
  <c r="E60" i="7"/>
  <c r="C71" i="7"/>
  <c r="G81" i="7"/>
  <c r="E92" i="7"/>
  <c r="C103" i="7"/>
  <c r="C111" i="7"/>
  <c r="D120" i="7"/>
  <c r="E125" i="7"/>
  <c r="E25" i="7"/>
  <c r="E28" i="7"/>
  <c r="D32" i="7"/>
  <c r="C35" i="7"/>
  <c r="G37" i="7"/>
  <c r="E40" i="7"/>
  <c r="C43" i="7"/>
  <c r="G45" i="7"/>
  <c r="E48" i="7"/>
  <c r="C51" i="7"/>
  <c r="G53" i="7"/>
  <c r="E56" i="7"/>
  <c r="C59" i="7"/>
  <c r="G61" i="7"/>
  <c r="E64" i="7"/>
  <c r="C67" i="7"/>
  <c r="G69" i="7"/>
  <c r="E72" i="7"/>
  <c r="C75" i="7"/>
  <c r="G77" i="7"/>
  <c r="E80" i="7"/>
  <c r="C83" i="7"/>
  <c r="G85" i="7"/>
  <c r="C91" i="7"/>
  <c r="E96" i="7"/>
  <c r="G101" i="7"/>
  <c r="C107" i="7"/>
  <c r="E112" i="7"/>
  <c r="C119" i="7"/>
  <c r="E41" i="7"/>
  <c r="E57" i="7"/>
  <c r="E65" i="7"/>
  <c r="C76" i="7"/>
  <c r="C84" i="7"/>
  <c r="G94" i="7"/>
  <c r="E105" i="7"/>
  <c r="F117" i="7"/>
  <c r="G29" i="7"/>
  <c r="H46" i="7"/>
  <c r="F57" i="7"/>
  <c r="H70" i="7"/>
  <c r="F81" i="7"/>
  <c r="H94" i="7"/>
  <c r="D108" i="7"/>
  <c r="G117" i="7"/>
  <c r="G30" i="7"/>
  <c r="E44" i="7"/>
  <c r="C55" i="7"/>
  <c r="G65" i="7"/>
  <c r="C79" i="7"/>
  <c r="G89" i="7"/>
  <c r="E100" i="7"/>
  <c r="G113" i="7"/>
  <c r="D125" i="7"/>
  <c r="F25" i="7"/>
  <c r="E29" i="7"/>
  <c r="E32" i="7"/>
  <c r="E35" i="7"/>
  <c r="C38" i="7"/>
  <c r="G40" i="7"/>
  <c r="E43" i="7"/>
  <c r="C46" i="7"/>
  <c r="G48" i="7"/>
  <c r="E51" i="7"/>
  <c r="C54" i="7"/>
  <c r="G56" i="7"/>
  <c r="E59" i="7"/>
  <c r="C62" i="7"/>
  <c r="G64" i="7"/>
  <c r="E67" i="7"/>
  <c r="C70" i="7"/>
  <c r="G72" i="7"/>
  <c r="E75" i="7"/>
  <c r="C78" i="7"/>
  <c r="G80" i="7"/>
  <c r="E83" i="7"/>
  <c r="C86" i="7"/>
  <c r="G88" i="7"/>
  <c r="E91" i="7"/>
  <c r="C94" i="7"/>
  <c r="G96" i="7"/>
  <c r="E99" i="7"/>
  <c r="C102" i="7"/>
  <c r="G104" i="7"/>
  <c r="E107" i="7"/>
  <c r="C110" i="7"/>
  <c r="G112" i="7"/>
  <c r="C115" i="7"/>
  <c r="E117" i="7"/>
  <c r="E119" i="7"/>
  <c r="G21" i="7"/>
  <c r="G22" i="7"/>
  <c r="G25" i="7"/>
  <c r="F29" i="7"/>
  <c r="E33" i="7"/>
  <c r="C36" i="7"/>
  <c r="G38" i="7"/>
  <c r="G46" i="7"/>
  <c r="E49" i="7"/>
  <c r="C52" i="7"/>
  <c r="C60" i="7"/>
  <c r="C68" i="7"/>
  <c r="G78" i="7"/>
  <c r="G86" i="7"/>
  <c r="E97" i="7"/>
  <c r="G110" i="7"/>
  <c r="G119" i="7"/>
  <c r="G26" i="7"/>
  <c r="D44" i="7"/>
  <c r="H54" i="7"/>
  <c r="F65" i="7"/>
  <c r="D76" i="7"/>
  <c r="H86" i="7"/>
  <c r="F97" i="7"/>
  <c r="F105" i="7"/>
  <c r="G115" i="7"/>
  <c r="H26" i="7"/>
  <c r="E36" i="7"/>
  <c r="C47" i="7"/>
  <c r="G57" i="7"/>
  <c r="E68" i="7"/>
  <c r="E76" i="7"/>
  <c r="C87" i="7"/>
  <c r="G97" i="7"/>
  <c r="E108" i="7"/>
  <c r="C118" i="7"/>
  <c r="C24" i="7"/>
  <c r="C27" i="7"/>
  <c r="H30" i="7"/>
  <c r="C34" i="7"/>
  <c r="G36" i="7"/>
  <c r="E39" i="7"/>
  <c r="C42" i="7"/>
  <c r="G44" i="7"/>
  <c r="E47" i="7"/>
  <c r="C50" i="7"/>
  <c r="G52" i="7"/>
  <c r="E55" i="7"/>
  <c r="C58" i="7"/>
  <c r="G60" i="7"/>
  <c r="E63" i="7"/>
  <c r="C66" i="7"/>
  <c r="G68" i="7"/>
  <c r="E71" i="7"/>
  <c r="C74" i="7"/>
  <c r="G76" i="7"/>
  <c r="E79" i="7"/>
  <c r="C82" i="7"/>
  <c r="G84" i="7"/>
  <c r="E87" i="7"/>
  <c r="C90" i="7"/>
  <c r="G92" i="7"/>
  <c r="E95" i="7"/>
  <c r="C98" i="7"/>
  <c r="G100" i="7"/>
  <c r="E103" i="7"/>
  <c r="C106" i="7"/>
  <c r="G108" i="7"/>
  <c r="E111" i="7"/>
  <c r="C114" i="7"/>
  <c r="D116" i="7"/>
  <c r="E118" i="7"/>
  <c r="E120" i="7"/>
  <c r="D24" i="7"/>
  <c r="C28" i="7"/>
  <c r="C31" i="7"/>
  <c r="G34" i="7"/>
  <c r="E37" i="7"/>
  <c r="C40" i="7"/>
  <c r="G42" i="7"/>
  <c r="E45" i="7"/>
  <c r="C48" i="7"/>
  <c r="G50" i="7"/>
  <c r="E53" i="7"/>
  <c r="C56" i="7"/>
  <c r="G58" i="7"/>
  <c r="E61" i="7"/>
  <c r="C64" i="7"/>
  <c r="G66" i="7"/>
  <c r="E69" i="7"/>
  <c r="C72" i="7"/>
  <c r="G74" i="7"/>
  <c r="E77" i="7"/>
  <c r="C80" i="7"/>
  <c r="G82" i="7"/>
  <c r="E85" i="7"/>
  <c r="C88" i="7"/>
  <c r="G90" i="7"/>
  <c r="E93" i="7"/>
  <c r="C96" i="7"/>
  <c r="G98" i="7"/>
  <c r="E101" i="7"/>
  <c r="C104" i="7"/>
  <c r="G106" i="7"/>
  <c r="E109" i="7"/>
  <c r="C112" i="7"/>
  <c r="E114" i="7"/>
  <c r="E116" i="7"/>
  <c r="G118" i="7"/>
  <c r="G120" i="7"/>
  <c r="G70" i="7"/>
  <c r="E89" i="7"/>
  <c r="C100" i="7"/>
  <c r="C108" i="7"/>
  <c r="E115" i="7"/>
  <c r="H22" i="7"/>
  <c r="D36" i="7"/>
  <c r="H38" i="7"/>
  <c r="F49" i="7"/>
  <c r="D60" i="7"/>
  <c r="D68" i="7"/>
  <c r="H78" i="7"/>
  <c r="F89" i="7"/>
  <c r="D100" i="7"/>
  <c r="H110" i="7"/>
  <c r="C120" i="7"/>
  <c r="G33" i="7"/>
  <c r="G41" i="7"/>
  <c r="E52" i="7"/>
  <c r="C63" i="7"/>
  <c r="G73" i="7"/>
  <c r="E84" i="7"/>
  <c r="C95" i="7"/>
  <c r="G105" i="7"/>
  <c r="C116" i="7"/>
  <c r="I129" i="6"/>
  <c r="D26" i="6"/>
  <c r="F27" i="6"/>
  <c r="H28" i="6"/>
  <c r="D30" i="6"/>
  <c r="F31" i="6"/>
  <c r="H32" i="6"/>
  <c r="D34" i="6"/>
  <c r="F35" i="6"/>
  <c r="H36" i="6"/>
  <c r="D38" i="6"/>
  <c r="F39" i="6"/>
  <c r="H40" i="6"/>
  <c r="D42" i="6"/>
  <c r="F43" i="6"/>
  <c r="H44" i="6"/>
  <c r="D46" i="6"/>
  <c r="F47" i="6"/>
  <c r="H48" i="6"/>
  <c r="D50" i="6"/>
  <c r="F51" i="6"/>
  <c r="H52" i="6"/>
  <c r="D54" i="6"/>
  <c r="F55" i="6"/>
  <c r="H56" i="6"/>
  <c r="D58" i="6"/>
  <c r="F59" i="6"/>
  <c r="H60" i="6"/>
  <c r="D62" i="6"/>
  <c r="F63" i="6"/>
  <c r="H64" i="6"/>
  <c r="D66" i="6"/>
  <c r="F67" i="6"/>
  <c r="H68" i="6"/>
  <c r="D70" i="6"/>
  <c r="F71" i="6"/>
  <c r="H72" i="6"/>
  <c r="D74" i="6"/>
  <c r="F75" i="6"/>
  <c r="H76" i="6"/>
  <c r="D78" i="6"/>
  <c r="F79" i="6"/>
  <c r="H80" i="6"/>
  <c r="D82" i="6"/>
  <c r="F83" i="6"/>
  <c r="H84" i="6"/>
  <c r="D86" i="6"/>
  <c r="F87" i="6"/>
  <c r="H88" i="6"/>
  <c r="D90" i="6"/>
  <c r="F91" i="6"/>
  <c r="H92" i="6"/>
  <c r="D94" i="6"/>
  <c r="F95" i="6"/>
  <c r="H96" i="6"/>
  <c r="D98" i="6"/>
  <c r="F99" i="6"/>
  <c r="H100" i="6"/>
  <c r="D102" i="6"/>
  <c r="F103" i="6"/>
  <c r="H104" i="6"/>
  <c r="D106" i="6"/>
  <c r="F107" i="6"/>
  <c r="H108" i="6"/>
  <c r="D110" i="6"/>
  <c r="F111" i="6"/>
  <c r="H112" i="6"/>
  <c r="D114" i="6"/>
  <c r="F115" i="6"/>
  <c r="H116" i="6"/>
  <c r="D118" i="6"/>
  <c r="F119" i="6"/>
  <c r="H120" i="6"/>
  <c r="D122" i="6"/>
  <c r="F123" i="6"/>
  <c r="H124" i="6"/>
  <c r="C28" i="6"/>
  <c r="G42" i="6"/>
  <c r="G46" i="6"/>
  <c r="H129" i="6"/>
  <c r="E26" i="6"/>
  <c r="G27" i="6"/>
  <c r="C29" i="6"/>
  <c r="E30" i="6"/>
  <c r="G31" i="6"/>
  <c r="C33" i="6"/>
  <c r="E34" i="6"/>
  <c r="G35" i="6"/>
  <c r="C37" i="6"/>
  <c r="E38" i="6"/>
  <c r="G39" i="6"/>
  <c r="C41" i="6"/>
  <c r="E42" i="6"/>
  <c r="G43" i="6"/>
  <c r="C45" i="6"/>
  <c r="E46" i="6"/>
  <c r="G47" i="6"/>
  <c r="C49" i="6"/>
  <c r="E50" i="6"/>
  <c r="G51" i="6"/>
  <c r="C53" i="6"/>
  <c r="E54" i="6"/>
  <c r="G55" i="6"/>
  <c r="C57" i="6"/>
  <c r="E58" i="6"/>
  <c r="G59" i="6"/>
  <c r="C61" i="6"/>
  <c r="E62" i="6"/>
  <c r="G63" i="6"/>
  <c r="C65" i="6"/>
  <c r="E66" i="6"/>
  <c r="G67" i="6"/>
  <c r="C69" i="6"/>
  <c r="E70" i="6"/>
  <c r="G71" i="6"/>
  <c r="C73" i="6"/>
  <c r="E74" i="6"/>
  <c r="G75" i="6"/>
  <c r="C77" i="6"/>
  <c r="E78" i="6"/>
  <c r="G79" i="6"/>
  <c r="C81" i="6"/>
  <c r="E82" i="6"/>
  <c r="G83" i="6"/>
  <c r="C85" i="6"/>
  <c r="E86" i="6"/>
  <c r="G87" i="6"/>
  <c r="C89" i="6"/>
  <c r="E90" i="6"/>
  <c r="G91" i="6"/>
  <c r="C93" i="6"/>
  <c r="E94" i="6"/>
  <c r="G95" i="6"/>
  <c r="C97" i="6"/>
  <c r="E98" i="6"/>
  <c r="G99" i="6"/>
  <c r="C101" i="6"/>
  <c r="E102" i="6"/>
  <c r="G103" i="6"/>
  <c r="C105" i="6"/>
  <c r="E106" i="6"/>
  <c r="G107" i="6"/>
  <c r="C109" i="6"/>
  <c r="E110" i="6"/>
  <c r="G111" i="6"/>
  <c r="C113" i="6"/>
  <c r="E114" i="6"/>
  <c r="G115" i="6"/>
  <c r="C117" i="6"/>
  <c r="E118" i="6"/>
  <c r="G119" i="6"/>
  <c r="C121" i="6"/>
  <c r="E122" i="6"/>
  <c r="G123" i="6"/>
  <c r="D25" i="6"/>
  <c r="E25" i="6"/>
  <c r="G26" i="6"/>
  <c r="E29" i="6"/>
  <c r="C32" i="6"/>
  <c r="G34" i="6"/>
  <c r="E37" i="6"/>
  <c r="C40" i="6"/>
  <c r="C44" i="6"/>
  <c r="C48" i="6"/>
  <c r="G129" i="6"/>
  <c r="F26" i="6"/>
  <c r="H27" i="6"/>
  <c r="D29" i="6"/>
  <c r="F30" i="6"/>
  <c r="H31" i="6"/>
  <c r="D33" i="6"/>
  <c r="F34" i="6"/>
  <c r="H35" i="6"/>
  <c r="D37" i="6"/>
  <c r="F38" i="6"/>
  <c r="H39" i="6"/>
  <c r="D41" i="6"/>
  <c r="F42" i="6"/>
  <c r="H43" i="6"/>
  <c r="D45" i="6"/>
  <c r="F46" i="6"/>
  <c r="H47" i="6"/>
  <c r="D49" i="6"/>
  <c r="F50" i="6"/>
  <c r="H51" i="6"/>
  <c r="D53" i="6"/>
  <c r="F54" i="6"/>
  <c r="H55" i="6"/>
  <c r="D57" i="6"/>
  <c r="F58" i="6"/>
  <c r="H59" i="6"/>
  <c r="D61" i="6"/>
  <c r="F62" i="6"/>
  <c r="H63" i="6"/>
  <c r="D65" i="6"/>
  <c r="F66" i="6"/>
  <c r="H67" i="6"/>
  <c r="D69" i="6"/>
  <c r="F70" i="6"/>
  <c r="H71" i="6"/>
  <c r="D73" i="6"/>
  <c r="F74" i="6"/>
  <c r="H75" i="6"/>
  <c r="D77" i="6"/>
  <c r="F78" i="6"/>
  <c r="H79" i="6"/>
  <c r="D81" i="6"/>
  <c r="F82" i="6"/>
  <c r="H83" i="6"/>
  <c r="D85" i="6"/>
  <c r="F86" i="6"/>
  <c r="H87" i="6"/>
  <c r="D89" i="6"/>
  <c r="F90" i="6"/>
  <c r="H91" i="6"/>
  <c r="D93" i="6"/>
  <c r="F94" i="6"/>
  <c r="H95" i="6"/>
  <c r="D97" i="6"/>
  <c r="F98" i="6"/>
  <c r="H99" i="6"/>
  <c r="D101" i="6"/>
  <c r="F102" i="6"/>
  <c r="H103" i="6"/>
  <c r="D105" i="6"/>
  <c r="F106" i="6"/>
  <c r="H107" i="6"/>
  <c r="D109" i="6"/>
  <c r="F110" i="6"/>
  <c r="H111" i="6"/>
  <c r="D113" i="6"/>
  <c r="F114" i="6"/>
  <c r="H115" i="6"/>
  <c r="D117" i="6"/>
  <c r="F118" i="6"/>
  <c r="H119" i="6"/>
  <c r="D121" i="6"/>
  <c r="F122" i="6"/>
  <c r="H123" i="6"/>
  <c r="F129" i="6"/>
  <c r="G30" i="6"/>
  <c r="E33" i="6"/>
  <c r="C36" i="6"/>
  <c r="G38" i="6"/>
  <c r="E41" i="6"/>
  <c r="E45" i="6"/>
  <c r="E49" i="6"/>
  <c r="C129" i="6"/>
  <c r="D27" i="6"/>
  <c r="F28" i="6"/>
  <c r="H29" i="6"/>
  <c r="D31" i="6"/>
  <c r="F32" i="6"/>
  <c r="H33" i="6"/>
  <c r="D35" i="6"/>
  <c r="F36" i="6"/>
  <c r="H37" i="6"/>
  <c r="D39" i="6"/>
  <c r="F40" i="6"/>
  <c r="H41" i="6"/>
  <c r="D43" i="6"/>
  <c r="F44" i="6"/>
  <c r="H45" i="6"/>
  <c r="D47" i="6"/>
  <c r="F48" i="6"/>
  <c r="H49" i="6"/>
  <c r="D51" i="6"/>
  <c r="F52" i="6"/>
  <c r="H53" i="6"/>
  <c r="D55" i="6"/>
  <c r="F56" i="6"/>
  <c r="H57" i="6"/>
  <c r="D59" i="6"/>
  <c r="F60" i="6"/>
  <c r="H61" i="6"/>
  <c r="D63" i="6"/>
  <c r="F64" i="6"/>
  <c r="H65" i="6"/>
  <c r="D67" i="6"/>
  <c r="F68" i="6"/>
  <c r="H69" i="6"/>
  <c r="D71" i="6"/>
  <c r="F72" i="6"/>
  <c r="H73" i="6"/>
  <c r="D75" i="6"/>
  <c r="F76" i="6"/>
  <c r="H77" i="6"/>
  <c r="D79" i="6"/>
  <c r="F80" i="6"/>
  <c r="H81" i="6"/>
  <c r="D83" i="6"/>
  <c r="F84" i="6"/>
  <c r="H85" i="6"/>
  <c r="D87" i="6"/>
  <c r="F88" i="6"/>
  <c r="H89" i="6"/>
  <c r="D91" i="6"/>
  <c r="F92" i="6"/>
  <c r="H93" i="6"/>
  <c r="D95" i="6"/>
  <c r="F96" i="6"/>
  <c r="H97" i="6"/>
  <c r="D99" i="6"/>
  <c r="F100" i="6"/>
  <c r="H101" i="6"/>
  <c r="D103" i="6"/>
  <c r="F104" i="6"/>
  <c r="H105" i="6"/>
  <c r="D107" i="6"/>
  <c r="F108" i="6"/>
  <c r="H109" i="6"/>
  <c r="D111" i="6"/>
  <c r="F112" i="6"/>
  <c r="H113" i="6"/>
  <c r="D115" i="6"/>
  <c r="F116" i="6"/>
  <c r="H117" i="6"/>
  <c r="D119" i="6"/>
  <c r="F120" i="6"/>
  <c r="H121" i="6"/>
  <c r="D123" i="6"/>
  <c r="F124" i="6"/>
  <c r="C25" i="6"/>
  <c r="C26" i="6"/>
  <c r="E27" i="6"/>
  <c r="G28" i="6"/>
  <c r="C30" i="6"/>
  <c r="E31" i="6"/>
  <c r="G32" i="6"/>
  <c r="C34" i="6"/>
  <c r="E129" i="6"/>
  <c r="H30" i="6"/>
  <c r="E35" i="6"/>
  <c r="C39" i="6"/>
  <c r="H42" i="6"/>
  <c r="C46" i="6"/>
  <c r="G49" i="6"/>
  <c r="E52" i="6"/>
  <c r="C55" i="6"/>
  <c r="G57" i="6"/>
  <c r="E60" i="6"/>
  <c r="C63" i="6"/>
  <c r="G65" i="6"/>
  <c r="E68" i="6"/>
  <c r="C71" i="6"/>
  <c r="G73" i="6"/>
  <c r="E76" i="6"/>
  <c r="C79" i="6"/>
  <c r="G81" i="6"/>
  <c r="E84" i="6"/>
  <c r="C87" i="6"/>
  <c r="G89" i="6"/>
  <c r="E92" i="6"/>
  <c r="C95" i="6"/>
  <c r="G97" i="6"/>
  <c r="E100" i="6"/>
  <c r="C103" i="6"/>
  <c r="G105" i="6"/>
  <c r="E108" i="6"/>
  <c r="C111" i="6"/>
  <c r="G113" i="6"/>
  <c r="E116" i="6"/>
  <c r="G121" i="6"/>
  <c r="G53" i="6"/>
  <c r="E80" i="6"/>
  <c r="C91" i="6"/>
  <c r="G101" i="6"/>
  <c r="C115" i="6"/>
  <c r="H25" i="6"/>
  <c r="F41" i="6"/>
  <c r="E59" i="6"/>
  <c r="C70" i="6"/>
  <c r="G80" i="6"/>
  <c r="E91" i="6"/>
  <c r="C102" i="6"/>
  <c r="G112" i="6"/>
  <c r="D129" i="6"/>
  <c r="C31" i="6"/>
  <c r="D36" i="6"/>
  <c r="E39" i="6"/>
  <c r="C43" i="6"/>
  <c r="H46" i="6"/>
  <c r="C50" i="6"/>
  <c r="G52" i="6"/>
  <c r="E55" i="6"/>
  <c r="C58" i="6"/>
  <c r="G60" i="6"/>
  <c r="E63" i="6"/>
  <c r="C66" i="6"/>
  <c r="G68" i="6"/>
  <c r="E71" i="6"/>
  <c r="C74" i="6"/>
  <c r="G76" i="6"/>
  <c r="E79" i="6"/>
  <c r="C82" i="6"/>
  <c r="G84" i="6"/>
  <c r="E87" i="6"/>
  <c r="C90" i="6"/>
  <c r="G92" i="6"/>
  <c r="E95" i="6"/>
  <c r="C98" i="6"/>
  <c r="G100" i="6"/>
  <c r="E103" i="6"/>
  <c r="C106" i="6"/>
  <c r="G108" i="6"/>
  <c r="E111" i="6"/>
  <c r="C114" i="6"/>
  <c r="G116" i="6"/>
  <c r="E119" i="6"/>
  <c r="C122" i="6"/>
  <c r="G124" i="6"/>
  <c r="C88" i="6"/>
  <c r="E93" i="6"/>
  <c r="G98" i="6"/>
  <c r="C104" i="6"/>
  <c r="G106" i="6"/>
  <c r="C112" i="6"/>
  <c r="E117" i="6"/>
  <c r="G122" i="6"/>
  <c r="C27" i="6"/>
  <c r="G36" i="6"/>
  <c r="E40" i="6"/>
  <c r="D44" i="6"/>
  <c r="H50" i="6"/>
  <c r="D56" i="6"/>
  <c r="F61" i="6"/>
  <c r="H66" i="6"/>
  <c r="D72" i="6"/>
  <c r="F77" i="6"/>
  <c r="H82" i="6"/>
  <c r="D88" i="6"/>
  <c r="F93" i="6"/>
  <c r="H98" i="6"/>
  <c r="D104" i="6"/>
  <c r="H106" i="6"/>
  <c r="D112" i="6"/>
  <c r="F117" i="6"/>
  <c r="H122" i="6"/>
  <c r="D28" i="6"/>
  <c r="F37" i="6"/>
  <c r="G40" i="6"/>
  <c r="D48" i="6"/>
  <c r="E56" i="6"/>
  <c r="E64" i="6"/>
  <c r="G69" i="6"/>
  <c r="G77" i="6"/>
  <c r="E88" i="6"/>
  <c r="C99" i="6"/>
  <c r="G109" i="6"/>
  <c r="E120" i="6"/>
  <c r="E28" i="6"/>
  <c r="G44" i="6"/>
  <c r="E51" i="6"/>
  <c r="C62" i="6"/>
  <c r="G72" i="6"/>
  <c r="E83" i="6"/>
  <c r="C94" i="6"/>
  <c r="G104" i="6"/>
  <c r="E115" i="6"/>
  <c r="H26" i="6"/>
  <c r="D32" i="6"/>
  <c r="E36" i="6"/>
  <c r="D40" i="6"/>
  <c r="E43" i="6"/>
  <c r="C47" i="6"/>
  <c r="G50" i="6"/>
  <c r="E53" i="6"/>
  <c r="C56" i="6"/>
  <c r="G58" i="6"/>
  <c r="E61" i="6"/>
  <c r="C64" i="6"/>
  <c r="G66" i="6"/>
  <c r="E69" i="6"/>
  <c r="C72" i="6"/>
  <c r="G74" i="6"/>
  <c r="E77" i="6"/>
  <c r="C80" i="6"/>
  <c r="G82" i="6"/>
  <c r="E85" i="6"/>
  <c r="G90" i="6"/>
  <c r="C96" i="6"/>
  <c r="E101" i="6"/>
  <c r="E109" i="6"/>
  <c r="G114" i="6"/>
  <c r="C120" i="6"/>
  <c r="F25" i="6"/>
  <c r="E32" i="6"/>
  <c r="E47" i="6"/>
  <c r="F53" i="6"/>
  <c r="H58" i="6"/>
  <c r="D64" i="6"/>
  <c r="F69" i="6"/>
  <c r="H74" i="6"/>
  <c r="D80" i="6"/>
  <c r="F85" i="6"/>
  <c r="H90" i="6"/>
  <c r="D96" i="6"/>
  <c r="F101" i="6"/>
  <c r="F109" i="6"/>
  <c r="H114" i="6"/>
  <c r="D120" i="6"/>
  <c r="G25" i="6"/>
  <c r="F33" i="6"/>
  <c r="E44" i="6"/>
  <c r="C51" i="6"/>
  <c r="G61" i="6"/>
  <c r="C67" i="6"/>
  <c r="C75" i="6"/>
  <c r="G85" i="6"/>
  <c r="E96" i="6"/>
  <c r="C107" i="6"/>
  <c r="G117" i="6"/>
  <c r="G37" i="6"/>
  <c r="G56" i="6"/>
  <c r="E67" i="6"/>
  <c r="C78" i="6"/>
  <c r="G88" i="6"/>
  <c r="E99" i="6"/>
  <c r="C110" i="6"/>
  <c r="F29" i="6"/>
  <c r="H34" i="6"/>
  <c r="C38" i="6"/>
  <c r="G41" i="6"/>
  <c r="F45" i="6"/>
  <c r="G48" i="6"/>
  <c r="C52" i="6"/>
  <c r="G54" i="6"/>
  <c r="E57" i="6"/>
  <c r="C60" i="6"/>
  <c r="G62" i="6"/>
  <c r="E65" i="6"/>
  <c r="C68" i="6"/>
  <c r="G70" i="6"/>
  <c r="E73" i="6"/>
  <c r="C76" i="6"/>
  <c r="G78" i="6"/>
  <c r="E81" i="6"/>
  <c r="C84" i="6"/>
  <c r="G86" i="6"/>
  <c r="E89" i="6"/>
  <c r="C92" i="6"/>
  <c r="G94" i="6"/>
  <c r="E97" i="6"/>
  <c r="C100" i="6"/>
  <c r="G102" i="6"/>
  <c r="E105" i="6"/>
  <c r="C108" i="6"/>
  <c r="G110" i="6"/>
  <c r="E113" i="6"/>
  <c r="C116" i="6"/>
  <c r="G118" i="6"/>
  <c r="E121" i="6"/>
  <c r="C124" i="6"/>
  <c r="G29" i="6"/>
  <c r="C35" i="6"/>
  <c r="H38" i="6"/>
  <c r="C42" i="6"/>
  <c r="G45" i="6"/>
  <c r="F49" i="6"/>
  <c r="D52" i="6"/>
  <c r="H54" i="6"/>
  <c r="F57" i="6"/>
  <c r="D60" i="6"/>
  <c r="H62" i="6"/>
  <c r="F65" i="6"/>
  <c r="D68" i="6"/>
  <c r="H70" i="6"/>
  <c r="F73" i="6"/>
  <c r="D76" i="6"/>
  <c r="H78" i="6"/>
  <c r="F81" i="6"/>
  <c r="D84" i="6"/>
  <c r="H86" i="6"/>
  <c r="F89" i="6"/>
  <c r="D92" i="6"/>
  <c r="H94" i="6"/>
  <c r="F97" i="6"/>
  <c r="D100" i="6"/>
  <c r="H102" i="6"/>
  <c r="F105" i="6"/>
  <c r="D108" i="6"/>
  <c r="H110" i="6"/>
  <c r="F113" i="6"/>
  <c r="D116" i="6"/>
  <c r="H118" i="6"/>
  <c r="F121" i="6"/>
  <c r="D124" i="6"/>
  <c r="C119" i="6"/>
  <c r="E124" i="6"/>
  <c r="C59" i="6"/>
  <c r="E72" i="6"/>
  <c r="C83" i="6"/>
  <c r="G93" i="6"/>
  <c r="E104" i="6"/>
  <c r="E112" i="6"/>
  <c r="C123" i="6"/>
  <c r="G33" i="6"/>
  <c r="E48" i="6"/>
  <c r="C54" i="6"/>
  <c r="G64" i="6"/>
  <c r="E75" i="6"/>
  <c r="C86" i="6"/>
  <c r="G96" i="6"/>
  <c r="E107" i="6"/>
  <c r="G120" i="6"/>
  <c r="E123" i="6"/>
  <c r="C118" i="6"/>
  <c r="E29" i="3"/>
  <c r="G94" i="3"/>
  <c r="E47" i="5"/>
  <c r="D47" i="5"/>
  <c r="E33" i="5"/>
  <c r="C119" i="5"/>
  <c r="E55" i="5"/>
  <c r="D55" i="5"/>
  <c r="D43" i="5"/>
  <c r="D31" i="5"/>
  <c r="E35" i="5"/>
  <c r="E101" i="5"/>
  <c r="E37" i="5"/>
  <c r="E63" i="5"/>
  <c r="D75" i="5"/>
  <c r="E27" i="5"/>
  <c r="C30" i="5"/>
  <c r="E61" i="5"/>
  <c r="E69" i="5"/>
  <c r="E49" i="5"/>
  <c r="D87" i="5"/>
  <c r="D69" i="5"/>
  <c r="E57" i="5"/>
  <c r="D26" i="5"/>
  <c r="E95" i="5"/>
  <c r="E77" i="5"/>
  <c r="E89" i="5"/>
  <c r="D119" i="5"/>
  <c r="D34" i="5"/>
  <c r="E83" i="5"/>
  <c r="E93" i="5"/>
  <c r="D105" i="5"/>
  <c r="C123" i="5"/>
  <c r="D41" i="5"/>
  <c r="C121" i="5"/>
  <c r="C24" i="5"/>
  <c r="E66" i="3"/>
  <c r="H44" i="3"/>
  <c r="G61" i="3"/>
  <c r="D51" i="3"/>
  <c r="H40" i="3"/>
  <c r="H123" i="3"/>
  <c r="D76" i="3"/>
  <c r="C99" i="3"/>
  <c r="G19" i="6"/>
  <c r="D28" i="4"/>
  <c r="F29" i="4"/>
  <c r="D37" i="4"/>
  <c r="G38" i="4"/>
  <c r="E43" i="4"/>
  <c r="F46" i="4"/>
  <c r="H47" i="4"/>
  <c r="C51" i="4"/>
  <c r="G52" i="4"/>
  <c r="C54" i="4"/>
  <c r="F55" i="4"/>
  <c r="C58" i="4"/>
  <c r="D60" i="4"/>
  <c r="F61" i="4"/>
  <c r="E67" i="4"/>
  <c r="F70" i="4"/>
  <c r="H71" i="4"/>
  <c r="C75" i="4"/>
  <c r="G76" i="4"/>
  <c r="C78" i="4"/>
  <c r="F79" i="4"/>
  <c r="F84" i="4"/>
  <c r="D87" i="4"/>
  <c r="C90" i="4"/>
  <c r="E92" i="4"/>
  <c r="G93" i="4"/>
  <c r="C95" i="4"/>
  <c r="D101" i="4"/>
  <c r="G102" i="4"/>
  <c r="D106" i="4"/>
  <c r="G108" i="4"/>
  <c r="C110" i="4"/>
  <c r="F111" i="4"/>
  <c r="C116" i="4"/>
  <c r="E117" i="4"/>
  <c r="H118" i="4"/>
  <c r="H125" i="4"/>
  <c r="F23" i="4"/>
  <c r="F28" i="4"/>
  <c r="D36" i="4"/>
  <c r="E45" i="4"/>
  <c r="H48" i="4"/>
  <c r="H55" i="4"/>
  <c r="F60" i="4"/>
  <c r="D63" i="4"/>
  <c r="C68" i="4"/>
  <c r="H70" i="4"/>
  <c r="H79" i="4"/>
  <c r="E86" i="4"/>
  <c r="G87" i="4"/>
  <c r="C94" i="4"/>
  <c r="H97" i="4"/>
  <c r="F101" i="4"/>
  <c r="H104" i="4"/>
  <c r="C107" i="4"/>
  <c r="F110" i="4"/>
  <c r="D114" i="4"/>
  <c r="G117" i="4"/>
  <c r="E21" i="4"/>
  <c r="C105" i="4"/>
  <c r="H110" i="4"/>
  <c r="G116" i="4"/>
  <c r="D119" i="4"/>
  <c r="D23" i="4"/>
  <c r="C26" i="4"/>
  <c r="E28" i="4"/>
  <c r="G29" i="4"/>
  <c r="C31" i="4"/>
  <c r="C36" i="4"/>
  <c r="E37" i="4"/>
  <c r="H38" i="4"/>
  <c r="H40" i="4"/>
  <c r="D45" i="4"/>
  <c r="G46" i="4"/>
  <c r="D51" i="4"/>
  <c r="H52" i="4"/>
  <c r="E54" i="4"/>
  <c r="G55" i="4"/>
  <c r="D58" i="4"/>
  <c r="E60" i="4"/>
  <c r="G61" i="4"/>
  <c r="C63" i="4"/>
  <c r="C65" i="4"/>
  <c r="D69" i="4"/>
  <c r="G70" i="4"/>
  <c r="D75" i="4"/>
  <c r="H76" i="4"/>
  <c r="E78" i="4"/>
  <c r="G79" i="4"/>
  <c r="C83" i="4"/>
  <c r="G84" i="4"/>
  <c r="C86" i="4"/>
  <c r="F87" i="4"/>
  <c r="F92" i="4"/>
  <c r="D95" i="4"/>
  <c r="C97" i="4"/>
  <c r="C100" i="4"/>
  <c r="E101" i="4"/>
  <c r="H102" i="4"/>
  <c r="G104" i="4"/>
  <c r="H108" i="4"/>
  <c r="E110" i="4"/>
  <c r="G111" i="4"/>
  <c r="C114" i="4"/>
  <c r="D116" i="4"/>
  <c r="F117" i="4"/>
  <c r="D125" i="4"/>
  <c r="G125" i="4"/>
  <c r="F119" i="4"/>
  <c r="D31" i="4"/>
  <c r="C34" i="4"/>
  <c r="F37" i="4"/>
  <c r="C44" i="4"/>
  <c r="H46" i="4"/>
  <c r="E51" i="4"/>
  <c r="F54" i="4"/>
  <c r="E69" i="4"/>
  <c r="E75" i="4"/>
  <c r="F78" i="4"/>
  <c r="D83" i="4"/>
  <c r="H84" i="4"/>
  <c r="C91" i="4"/>
  <c r="G92" i="4"/>
  <c r="F95" i="4"/>
  <c r="D100" i="4"/>
  <c r="H111" i="4"/>
  <c r="E116" i="4"/>
  <c r="E22" i="4"/>
  <c r="F21" i="4"/>
  <c r="F94" i="4"/>
  <c r="D103" i="4"/>
  <c r="E109" i="4"/>
  <c r="C115" i="4"/>
  <c r="H22" i="4"/>
  <c r="G119" i="4"/>
  <c r="G23" i="4"/>
  <c r="C27" i="4"/>
  <c r="G28" i="4"/>
  <c r="C30" i="4"/>
  <c r="F31" i="4"/>
  <c r="D34" i="4"/>
  <c r="E36" i="4"/>
  <c r="G37" i="4"/>
  <c r="C39" i="4"/>
  <c r="C41" i="4"/>
  <c r="D44" i="4"/>
  <c r="F45" i="4"/>
  <c r="D53" i="4"/>
  <c r="G54" i="4"/>
  <c r="C59" i="4"/>
  <c r="G60" i="4"/>
  <c r="C62" i="4"/>
  <c r="F63" i="4"/>
  <c r="C66" i="4"/>
  <c r="D68" i="4"/>
  <c r="F69" i="4"/>
  <c r="C73" i="4"/>
  <c r="D77" i="4"/>
  <c r="G78" i="4"/>
  <c r="E83" i="4"/>
  <c r="F86" i="4"/>
  <c r="H87" i="4"/>
  <c r="D91" i="4"/>
  <c r="H92" i="4"/>
  <c r="E94" i="4"/>
  <c r="G95" i="4"/>
  <c r="E100" i="4"/>
  <c r="G101" i="4"/>
  <c r="C103" i="4"/>
  <c r="D109" i="4"/>
  <c r="G110" i="4"/>
  <c r="F116" i="4"/>
  <c r="G22" i="4"/>
  <c r="H21" i="4"/>
  <c r="E125" i="4"/>
  <c r="H23" i="4"/>
  <c r="D27" i="4"/>
  <c r="H28" i="4"/>
  <c r="E30" i="4"/>
  <c r="G31" i="4"/>
  <c r="F36" i="4"/>
  <c r="D39" i="4"/>
  <c r="E44" i="4"/>
  <c r="G45" i="4"/>
  <c r="C47" i="4"/>
  <c r="C49" i="4"/>
  <c r="C52" i="4"/>
  <c r="E53" i="4"/>
  <c r="H54" i="4"/>
  <c r="H56" i="4"/>
  <c r="D59" i="4"/>
  <c r="H60" i="4"/>
  <c r="E62" i="4"/>
  <c r="G63" i="4"/>
  <c r="D66" i="4"/>
  <c r="E68" i="4"/>
  <c r="G69" i="4"/>
  <c r="C71" i="4"/>
  <c r="C76" i="4"/>
  <c r="E77" i="4"/>
  <c r="H78" i="4"/>
  <c r="D85" i="4"/>
  <c r="G86" i="4"/>
  <c r="E91" i="4"/>
  <c r="H95" i="4"/>
  <c r="C98" i="4"/>
  <c r="F100" i="4"/>
  <c r="C108" i="4"/>
  <c r="H112" i="4"/>
  <c r="G120" i="4"/>
  <c r="H24" i="4"/>
  <c r="D29" i="4"/>
  <c r="G30" i="4"/>
  <c r="D35" i="4"/>
  <c r="H36" i="4"/>
  <c r="E38" i="4"/>
  <c r="G39" i="4"/>
  <c r="C43" i="4"/>
  <c r="G44" i="4"/>
  <c r="C46" i="4"/>
  <c r="F47" i="4"/>
  <c r="D50" i="4"/>
  <c r="E52" i="4"/>
  <c r="G53" i="4"/>
  <c r="C55" i="4"/>
  <c r="C57" i="4"/>
  <c r="D61" i="4"/>
  <c r="G62" i="4"/>
  <c r="C67" i="4"/>
  <c r="G68" i="4"/>
  <c r="C70" i="4"/>
  <c r="F71" i="4"/>
  <c r="D74" i="4"/>
  <c r="E76" i="4"/>
  <c r="G77" i="4"/>
  <c r="C79" i="4"/>
  <c r="D84" i="4"/>
  <c r="F85" i="4"/>
  <c r="C92" i="4"/>
  <c r="E93" i="4"/>
  <c r="H94" i="4"/>
  <c r="G96" i="4"/>
  <c r="C99" i="4"/>
  <c r="H100" i="4"/>
  <c r="E102" i="4"/>
  <c r="G103" i="4"/>
  <c r="E108" i="4"/>
  <c r="G109" i="4"/>
  <c r="C111" i="4"/>
  <c r="C113" i="4"/>
  <c r="E115" i="4"/>
  <c r="F118" i="4"/>
  <c r="D21" i="4"/>
  <c r="C125" i="4"/>
  <c r="H120" i="4"/>
  <c r="C28" i="4"/>
  <c r="E29" i="4"/>
  <c r="H30" i="4"/>
  <c r="H32" i="4"/>
  <c r="E35" i="4"/>
  <c r="F38" i="4"/>
  <c r="H39" i="4"/>
  <c r="D43" i="4"/>
  <c r="H44" i="4"/>
  <c r="E46" i="4"/>
  <c r="G47" i="4"/>
  <c r="E27" i="4"/>
  <c r="C38" i="4"/>
  <c r="F44" i="4"/>
  <c r="D55" i="4"/>
  <c r="H64" i="4"/>
  <c r="H86" i="4"/>
  <c r="C118" i="4"/>
  <c r="E61" i="4"/>
  <c r="C74" i="4"/>
  <c r="D92" i="4"/>
  <c r="H96" i="4"/>
  <c r="H105" i="4"/>
  <c r="F109" i="4"/>
  <c r="E118" i="4"/>
  <c r="G17" i="4"/>
  <c r="E120" i="4"/>
  <c r="F39" i="4"/>
  <c r="D52" i="4"/>
  <c r="E70" i="4"/>
  <c r="D79" i="4"/>
  <c r="C84" i="4"/>
  <c r="C87" i="4"/>
  <c r="C102" i="4"/>
  <c r="D115" i="4"/>
  <c r="F125" i="4"/>
  <c r="C35" i="4"/>
  <c r="F52" i="4"/>
  <c r="F62" i="4"/>
  <c r="E84" i="4"/>
  <c r="D93" i="4"/>
  <c r="F102" i="4"/>
  <c r="C106" i="4"/>
  <c r="I125" i="4"/>
  <c r="C60" i="4"/>
  <c r="C82" i="4"/>
  <c r="F108" i="4"/>
  <c r="C21" i="4"/>
  <c r="G21" i="4"/>
  <c r="G118" i="4"/>
  <c r="H113" i="4"/>
  <c r="F30" i="4"/>
  <c r="D47" i="4"/>
  <c r="H62" i="4"/>
  <c r="D67" i="4"/>
  <c r="D71" i="4"/>
  <c r="D76" i="4"/>
  <c r="H88" i="4"/>
  <c r="F93" i="4"/>
  <c r="D111" i="4"/>
  <c r="H116" i="4"/>
  <c r="G36" i="4"/>
  <c r="F53" i="4"/>
  <c r="E59" i="4"/>
  <c r="G71" i="4"/>
  <c r="F76" i="4"/>
  <c r="C81" i="4"/>
  <c r="E85" i="4"/>
  <c r="E99" i="4"/>
  <c r="F103" i="4"/>
  <c r="H31" i="4"/>
  <c r="H63" i="4"/>
  <c r="F68" i="4"/>
  <c r="G85" i="4"/>
  <c r="G94" i="4"/>
  <c r="H103" i="4"/>
  <c r="D108" i="4"/>
  <c r="D117" i="4"/>
  <c r="H68" i="4"/>
  <c r="F77" i="4"/>
  <c r="G100" i="4"/>
  <c r="G43" i="4"/>
  <c r="H35" i="4"/>
  <c r="E23" i="4"/>
  <c r="C85" i="4"/>
  <c r="E32" i="4"/>
  <c r="D49" i="4"/>
  <c r="F96" i="4"/>
  <c r="D105" i="4"/>
  <c r="E24" i="4"/>
  <c r="G25" i="4"/>
  <c r="D42" i="4"/>
  <c r="H73" i="4"/>
  <c r="G99" i="4"/>
  <c r="G107" i="4"/>
  <c r="G89" i="4"/>
  <c r="D33" i="4"/>
  <c r="D80" i="4"/>
  <c r="F41" i="4"/>
  <c r="F104" i="4"/>
  <c r="D65" i="4"/>
  <c r="D40" i="4"/>
  <c r="G74" i="4"/>
  <c r="G106" i="4"/>
  <c r="F34" i="4"/>
  <c r="F81" i="4"/>
  <c r="G48" i="4"/>
  <c r="E42" i="4"/>
  <c r="E31" i="4"/>
  <c r="E39" i="4"/>
  <c r="F59" i="4"/>
  <c r="G112" i="4"/>
  <c r="H37" i="4"/>
  <c r="D46" i="4"/>
  <c r="E95" i="4"/>
  <c r="G51" i="4"/>
  <c r="H43" i="4"/>
  <c r="C29" i="4"/>
  <c r="C93" i="4"/>
  <c r="D32" i="4"/>
  <c r="H66" i="4"/>
  <c r="E96" i="4"/>
  <c r="D107" i="4"/>
  <c r="D24" i="4"/>
  <c r="F25" i="4"/>
  <c r="F56" i="4"/>
  <c r="E73" i="4"/>
  <c r="F99" i="4"/>
  <c r="F107" i="4"/>
  <c r="F89" i="4"/>
  <c r="H50" i="4"/>
  <c r="C80" i="4"/>
  <c r="E41" i="4"/>
  <c r="E104" i="4"/>
  <c r="H98" i="4"/>
  <c r="C40" i="4"/>
  <c r="F74" i="4"/>
  <c r="F106" i="4"/>
  <c r="E34" i="4"/>
  <c r="E81" i="4"/>
  <c r="F48" i="4"/>
  <c r="D120" i="4"/>
  <c r="C33" i="4"/>
  <c r="H53" i="4"/>
  <c r="D62" i="4"/>
  <c r="D118" i="4"/>
  <c r="F51" i="4"/>
  <c r="F75" i="4"/>
  <c r="D99" i="4"/>
  <c r="G59" i="4"/>
  <c r="C101" i="4"/>
  <c r="D96" i="4"/>
  <c r="D73" i="4"/>
  <c r="D110" i="4"/>
  <c r="G67" i="4"/>
  <c r="H59" i="4"/>
  <c r="C45" i="4"/>
  <c r="C109" i="4"/>
  <c r="F66" i="4"/>
  <c r="C96" i="4"/>
  <c r="G114" i="4"/>
  <c r="G113" i="4"/>
  <c r="D25" i="4"/>
  <c r="E56" i="4"/>
  <c r="H90" i="4"/>
  <c r="H82" i="4"/>
  <c r="F72" i="4"/>
  <c r="D89" i="4"/>
  <c r="F50" i="4"/>
  <c r="D112" i="4"/>
  <c r="F88" i="4"/>
  <c r="C104" i="4"/>
  <c r="F98" i="4"/>
  <c r="G57" i="4"/>
  <c r="G97" i="4"/>
  <c r="H115" i="4"/>
  <c r="F64" i="4"/>
  <c r="D81" i="4"/>
  <c r="D48" i="4"/>
  <c r="F120" i="4"/>
  <c r="E63" i="4"/>
  <c r="H93" i="4"/>
  <c r="H109" i="4"/>
  <c r="F35" i="4"/>
  <c r="D78" i="4"/>
  <c r="F67" i="4"/>
  <c r="D54" i="4"/>
  <c r="C37" i="4"/>
  <c r="G66" i="4"/>
  <c r="C24" i="4"/>
  <c r="G56" i="4"/>
  <c r="G72" i="4"/>
  <c r="E89" i="4"/>
  <c r="F112" i="4"/>
  <c r="D41" i="4"/>
  <c r="D104" i="4"/>
  <c r="G98" i="4"/>
  <c r="H57" i="4"/>
  <c r="E74" i="4"/>
  <c r="E106" i="4"/>
  <c r="G64" i="4"/>
  <c r="H81" i="4"/>
  <c r="E48" i="4"/>
  <c r="E119" i="4"/>
  <c r="H45" i="4"/>
  <c r="E103" i="4"/>
  <c r="C120" i="4"/>
  <c r="H61" i="4"/>
  <c r="F43" i="4"/>
  <c r="C42" i="4"/>
  <c r="D22" i="4"/>
  <c r="G75" i="4"/>
  <c r="H67" i="4"/>
  <c r="C53" i="4"/>
  <c r="C117" i="4"/>
  <c r="H49" i="4"/>
  <c r="E66" i="4"/>
  <c r="D98" i="4"/>
  <c r="F114" i="4"/>
  <c r="F113" i="4"/>
  <c r="H26" i="4"/>
  <c r="D56" i="4"/>
  <c r="G90" i="4"/>
  <c r="G82" i="4"/>
  <c r="E72" i="4"/>
  <c r="H33" i="4"/>
  <c r="E50" i="4"/>
  <c r="E112" i="4"/>
  <c r="G88" i="4"/>
  <c r="H65" i="4"/>
  <c r="E98" i="4"/>
  <c r="F57" i="4"/>
  <c r="F97" i="4"/>
  <c r="G115" i="4"/>
  <c r="E64" i="4"/>
  <c r="H58" i="4"/>
  <c r="C48" i="4"/>
  <c r="H119" i="4"/>
  <c r="H69" i="4"/>
  <c r="F91" i="4"/>
  <c r="E47" i="4"/>
  <c r="D38" i="4"/>
  <c r="H101" i="4"/>
  <c r="C50" i="4"/>
  <c r="D90" i="4"/>
  <c r="H51" i="4"/>
  <c r="C32" i="4"/>
  <c r="H114" i="4"/>
  <c r="E25" i="4"/>
  <c r="E107" i="4"/>
  <c r="G50" i="4"/>
  <c r="H77" i="4"/>
  <c r="F22" i="4"/>
  <c r="G83" i="4"/>
  <c r="H75" i="4"/>
  <c r="C61" i="4"/>
  <c r="C25" i="4"/>
  <c r="G49" i="4"/>
  <c r="H72" i="4"/>
  <c r="G105" i="4"/>
  <c r="E114" i="4"/>
  <c r="E113" i="4"/>
  <c r="G26" i="4"/>
  <c r="C56" i="4"/>
  <c r="F90" i="4"/>
  <c r="F82" i="4"/>
  <c r="D72" i="4"/>
  <c r="G33" i="4"/>
  <c r="F80" i="4"/>
  <c r="C112" i="4"/>
  <c r="E88" i="4"/>
  <c r="G65" i="4"/>
  <c r="G40" i="4"/>
  <c r="E57" i="4"/>
  <c r="E97" i="4"/>
  <c r="F115" i="4"/>
  <c r="D64" i="4"/>
  <c r="G58" i="4"/>
  <c r="H42" i="4"/>
  <c r="C119" i="4"/>
  <c r="F83" i="4"/>
  <c r="D94" i="4"/>
  <c r="E71" i="4"/>
  <c r="D102" i="4"/>
  <c r="D70" i="4"/>
  <c r="E111" i="4"/>
  <c r="E55" i="4"/>
  <c r="E77" i="3"/>
  <c r="D99" i="3"/>
  <c r="H37" i="3"/>
  <c r="F75" i="3"/>
  <c r="D73" i="3"/>
  <c r="D44" i="3"/>
  <c r="H86" i="3"/>
  <c r="C40" i="3"/>
  <c r="H76" i="3"/>
  <c r="C113" i="3"/>
  <c r="C84" i="3"/>
  <c r="F52" i="3"/>
  <c r="F29" i="3"/>
  <c r="E50" i="3"/>
  <c r="G69" i="3"/>
  <c r="H56" i="3"/>
  <c r="E93" i="3"/>
  <c r="G30" i="3"/>
  <c r="F77" i="3"/>
  <c r="F28" i="3"/>
  <c r="F51" i="3"/>
  <c r="F91" i="3"/>
  <c r="E123" i="3"/>
  <c r="E90" i="3"/>
  <c r="C27" i="3"/>
  <c r="F76" i="3"/>
  <c r="D60" i="3"/>
  <c r="H104" i="3"/>
  <c r="D35" i="3"/>
  <c r="G78" i="3"/>
  <c r="F100" i="3"/>
  <c r="G52" i="3"/>
  <c r="G92" i="3"/>
  <c r="F114" i="3"/>
  <c r="E102" i="3"/>
  <c r="D57" i="3"/>
  <c r="D105" i="3"/>
  <c r="H108" i="3"/>
  <c r="E61" i="3"/>
  <c r="D108" i="3"/>
  <c r="F45" i="3"/>
  <c r="D83" i="3"/>
  <c r="G109" i="3"/>
  <c r="H61" i="3"/>
  <c r="F107" i="3"/>
  <c r="F123" i="3"/>
  <c r="C34" i="3"/>
  <c r="D65" i="3"/>
  <c r="D28" i="3"/>
  <c r="H72" i="3"/>
  <c r="E109" i="3"/>
  <c r="G46" i="3"/>
  <c r="F93" i="3"/>
  <c r="F27" i="3"/>
  <c r="C64" i="3"/>
  <c r="G108" i="3"/>
  <c r="F113" i="3"/>
  <c r="G96" i="3"/>
  <c r="C92" i="3"/>
  <c r="F68" i="3"/>
  <c r="D48" i="3"/>
  <c r="F109" i="3"/>
  <c r="D92" i="3"/>
  <c r="D67" i="3"/>
  <c r="G110" i="3"/>
  <c r="H77" i="3"/>
  <c r="H84" i="3"/>
  <c r="C121" i="3"/>
  <c r="C76" i="3"/>
  <c r="C43" i="3"/>
  <c r="F61" i="3"/>
  <c r="G113" i="3"/>
  <c r="H88" i="3"/>
  <c r="G62" i="3"/>
  <c r="G76" i="3"/>
  <c r="E70" i="3"/>
  <c r="C91" i="3"/>
  <c r="E45" i="3"/>
  <c r="H93" i="3"/>
  <c r="H52" i="3"/>
  <c r="F122" i="3"/>
  <c r="H114" i="3"/>
  <c r="C122" i="3"/>
  <c r="G104" i="3"/>
  <c r="D93" i="3"/>
  <c r="H78" i="3"/>
  <c r="F30" i="3"/>
  <c r="F46" i="3"/>
  <c r="F62" i="3"/>
  <c r="F78" i="3"/>
  <c r="F94" i="3"/>
  <c r="F110" i="3"/>
  <c r="H94" i="3"/>
  <c r="E36" i="3"/>
  <c r="E52" i="3"/>
  <c r="E68" i="3"/>
  <c r="E84" i="3"/>
  <c r="E100" i="3"/>
  <c r="G53" i="3"/>
  <c r="G28" i="3"/>
  <c r="E42" i="3"/>
  <c r="H53" i="3"/>
  <c r="F67" i="3"/>
  <c r="C80" i="3"/>
  <c r="C96" i="3"/>
  <c r="C112" i="3"/>
  <c r="D56" i="3"/>
  <c r="H100" i="3"/>
  <c r="D113" i="3"/>
  <c r="H115" i="3"/>
  <c r="D118" i="3"/>
  <c r="G40" i="3"/>
  <c r="C50" i="3"/>
  <c r="D37" i="3"/>
  <c r="C28" i="3"/>
  <c r="C107" i="3"/>
  <c r="E98" i="3"/>
  <c r="G118" i="3"/>
  <c r="C100" i="3"/>
  <c r="D109" i="3"/>
  <c r="F84" i="3"/>
  <c r="H32" i="3"/>
  <c r="H48" i="3"/>
  <c r="H64" i="3"/>
  <c r="H80" i="3"/>
  <c r="H96" i="3"/>
  <c r="H112" i="3"/>
  <c r="H102" i="3"/>
  <c r="F37" i="3"/>
  <c r="F53" i="3"/>
  <c r="F69" i="3"/>
  <c r="F85" i="3"/>
  <c r="F101" i="3"/>
  <c r="F60" i="3"/>
  <c r="H29" i="3"/>
  <c r="F43" i="3"/>
  <c r="C56" i="3"/>
  <c r="G68" i="3"/>
  <c r="F83" i="3"/>
  <c r="F99" i="3"/>
  <c r="H28" i="3"/>
  <c r="H60" i="3"/>
  <c r="D114" i="3"/>
  <c r="E114" i="3"/>
  <c r="C118" i="3"/>
  <c r="E119" i="3"/>
  <c r="G56" i="3"/>
  <c r="C58" i="3"/>
  <c r="D45" i="3"/>
  <c r="C36" i="3"/>
  <c r="C114" i="3"/>
  <c r="D115" i="3"/>
  <c r="E30" i="3"/>
  <c r="D119" i="3"/>
  <c r="G80" i="3"/>
  <c r="H26" i="3"/>
  <c r="D68" i="3"/>
  <c r="D100" i="3"/>
  <c r="H110" i="3"/>
  <c r="G38" i="3"/>
  <c r="G54" i="3"/>
  <c r="G86" i="3"/>
  <c r="G102" i="3"/>
  <c r="G77" i="3"/>
  <c r="C32" i="3"/>
  <c r="G44" i="3"/>
  <c r="E58" i="3"/>
  <c r="H69" i="3"/>
  <c r="G84" i="3"/>
  <c r="G100" i="3"/>
  <c r="D32" i="3"/>
  <c r="D64" i="3"/>
  <c r="E115" i="3"/>
  <c r="F115" i="3"/>
  <c r="E120" i="3"/>
  <c r="G121" i="3"/>
  <c r="G64" i="3"/>
  <c r="C66" i="3"/>
  <c r="D53" i="3"/>
  <c r="C44" i="3"/>
  <c r="D29" i="3"/>
  <c r="C120" i="3"/>
  <c r="E46" i="3"/>
  <c r="C35" i="3"/>
  <c r="D26" i="3"/>
  <c r="D36" i="3"/>
  <c r="G29" i="3"/>
  <c r="E37" i="3"/>
  <c r="E85" i="3"/>
  <c r="G37" i="3"/>
  <c r="D43" i="3"/>
  <c r="D75" i="3"/>
  <c r="G85" i="3"/>
  <c r="H45" i="3"/>
  <c r="C72" i="3"/>
  <c r="H36" i="3"/>
  <c r="H118" i="3"/>
  <c r="F121" i="3"/>
  <c r="C74" i="3"/>
  <c r="C52" i="3"/>
  <c r="D85" i="3"/>
  <c r="E54" i="3"/>
  <c r="C67" i="3"/>
  <c r="H109" i="3"/>
  <c r="H92" i="3"/>
  <c r="G114" i="3"/>
  <c r="G32" i="3"/>
  <c r="G112" i="3"/>
  <c r="D81" i="3"/>
  <c r="C108" i="3"/>
  <c r="F92" i="3"/>
  <c r="D52" i="3"/>
  <c r="D84" i="3"/>
  <c r="F36" i="3"/>
  <c r="G70" i="3"/>
  <c r="G101" i="3"/>
  <c r="E53" i="3"/>
  <c r="E69" i="3"/>
  <c r="E101" i="3"/>
  <c r="D27" i="3"/>
  <c r="D59" i="3"/>
  <c r="D91" i="3"/>
  <c r="D107" i="3"/>
  <c r="E34" i="3"/>
  <c r="F59" i="3"/>
  <c r="H85" i="3"/>
  <c r="H101" i="3"/>
  <c r="H68" i="3"/>
  <c r="D121" i="3"/>
  <c r="H122" i="3"/>
  <c r="G72" i="3"/>
  <c r="D61" i="3"/>
  <c r="D33" i="3"/>
  <c r="D101" i="3"/>
  <c r="G45" i="3"/>
  <c r="F108" i="3"/>
  <c r="F38" i="3"/>
  <c r="F54" i="3"/>
  <c r="F70" i="3"/>
  <c r="F86" i="3"/>
  <c r="F102" i="3"/>
  <c r="F44" i="3"/>
  <c r="E28" i="3"/>
  <c r="E44" i="3"/>
  <c r="E60" i="3"/>
  <c r="E76" i="3"/>
  <c r="E92" i="3"/>
  <c r="E108" i="3"/>
  <c r="G93" i="3"/>
  <c r="F35" i="3"/>
  <c r="C48" i="3"/>
  <c r="G60" i="3"/>
  <c r="E74" i="3"/>
  <c r="C88" i="3"/>
  <c r="C104" i="3"/>
  <c r="D40" i="3"/>
  <c r="D72" i="3"/>
  <c r="D122" i="3"/>
  <c r="E122" i="3"/>
  <c r="G122" i="3"/>
  <c r="E118" i="3"/>
  <c r="G88" i="3"/>
  <c r="E82" i="3"/>
  <c r="D69" i="3"/>
  <c r="C60" i="3"/>
  <c r="D49" i="3"/>
  <c r="D89" i="3"/>
  <c r="E62" i="3"/>
  <c r="E86" i="3"/>
  <c r="C116" i="3"/>
  <c r="D117" i="3"/>
  <c r="C119" i="3"/>
  <c r="C124" i="3"/>
  <c r="G27" i="3"/>
  <c r="H30" i="3"/>
  <c r="H33" i="3"/>
  <c r="G35" i="3"/>
  <c r="H38" i="3"/>
  <c r="H41" i="3"/>
  <c r="G43" i="3"/>
  <c r="H46" i="3"/>
  <c r="H49" i="3"/>
  <c r="G51" i="3"/>
  <c r="H54" i="3"/>
  <c r="H57" i="3"/>
  <c r="G59" i="3"/>
  <c r="H62" i="3"/>
  <c r="H65" i="3"/>
  <c r="G67" i="3"/>
  <c r="H70" i="3"/>
  <c r="H73" i="3"/>
  <c r="G75" i="3"/>
  <c r="D80" i="3"/>
  <c r="H81" i="3"/>
  <c r="E83" i="3"/>
  <c r="D86" i="3"/>
  <c r="G89" i="3"/>
  <c r="C94" i="3"/>
  <c r="H95" i="3"/>
  <c r="F97" i="3"/>
  <c r="H98" i="3"/>
  <c r="G103" i="3"/>
  <c r="E105" i="3"/>
  <c r="G106" i="3"/>
  <c r="C109" i="3"/>
  <c r="F111" i="3"/>
  <c r="C26" i="3"/>
  <c r="E113" i="3"/>
  <c r="D116" i="3"/>
  <c r="E117" i="3"/>
  <c r="F119" i="3"/>
  <c r="E121" i="3"/>
  <c r="D124" i="3"/>
  <c r="H27" i="3"/>
  <c r="E32" i="3"/>
  <c r="H35" i="3"/>
  <c r="E40" i="3"/>
  <c r="H43" i="3"/>
  <c r="E48" i="3"/>
  <c r="H51" i="3"/>
  <c r="E56" i="3"/>
  <c r="H59" i="3"/>
  <c r="E64" i="3"/>
  <c r="H67" i="3"/>
  <c r="E72" i="3"/>
  <c r="H75" i="3"/>
  <c r="C79" i="3"/>
  <c r="E80" i="3"/>
  <c r="G83" i="3"/>
  <c r="D88" i="3"/>
  <c r="H89" i="3"/>
  <c r="E91" i="3"/>
  <c r="D94" i="3"/>
  <c r="G97" i="3"/>
  <c r="C102" i="3"/>
  <c r="H103" i="3"/>
  <c r="F105" i="3"/>
  <c r="H106" i="3"/>
  <c r="G111" i="3"/>
  <c r="E26" i="3"/>
  <c r="D129" i="3"/>
  <c r="F116" i="3"/>
  <c r="G117" i="3"/>
  <c r="D31" i="3"/>
  <c r="F34" i="3"/>
  <c r="F42" i="3"/>
  <c r="F50" i="3"/>
  <c r="F58" i="3"/>
  <c r="F66" i="3"/>
  <c r="D82" i="3"/>
  <c r="F88" i="3"/>
  <c r="H91" i="3"/>
  <c r="E96" i="3"/>
  <c r="G99" i="3"/>
  <c r="D104" i="3"/>
  <c r="E107" i="3"/>
  <c r="H113" i="3"/>
  <c r="E116" i="3"/>
  <c r="F117" i="3"/>
  <c r="G119" i="3"/>
  <c r="H121" i="3"/>
  <c r="E124" i="3"/>
  <c r="C31" i="3"/>
  <c r="F32" i="3"/>
  <c r="D34" i="3"/>
  <c r="C39" i="3"/>
  <c r="F40" i="3"/>
  <c r="D42" i="3"/>
  <c r="C47" i="3"/>
  <c r="F48" i="3"/>
  <c r="D50" i="3"/>
  <c r="C55" i="3"/>
  <c r="F56" i="3"/>
  <c r="D58" i="3"/>
  <c r="C63" i="3"/>
  <c r="F64" i="3"/>
  <c r="D66" i="3"/>
  <c r="C71" i="3"/>
  <c r="F72" i="3"/>
  <c r="D74" i="3"/>
  <c r="D79" i="3"/>
  <c r="F80" i="3"/>
  <c r="C82" i="3"/>
  <c r="H83" i="3"/>
  <c r="C87" i="3"/>
  <c r="E88" i="3"/>
  <c r="G91" i="3"/>
  <c r="D96" i="3"/>
  <c r="H97" i="3"/>
  <c r="E99" i="3"/>
  <c r="D102" i="3"/>
  <c r="G105" i="3"/>
  <c r="C110" i="3"/>
  <c r="H111" i="3"/>
  <c r="F26" i="3"/>
  <c r="H129" i="3"/>
  <c r="H119" i="3"/>
  <c r="F124" i="3"/>
  <c r="D39" i="3"/>
  <c r="D47" i="3"/>
  <c r="D55" i="3"/>
  <c r="D63" i="3"/>
  <c r="D71" i="3"/>
  <c r="F74" i="3"/>
  <c r="E79" i="3"/>
  <c r="D87" i="3"/>
  <c r="C90" i="3"/>
  <c r="C95" i="3"/>
  <c r="H105" i="3"/>
  <c r="D110" i="3"/>
  <c r="G26" i="3"/>
  <c r="G129" i="3"/>
  <c r="G116" i="3"/>
  <c r="H117" i="3"/>
  <c r="G124" i="3"/>
  <c r="C29" i="3"/>
  <c r="E31" i="3"/>
  <c r="C33" i="3"/>
  <c r="G34" i="3"/>
  <c r="C37" i="3"/>
  <c r="E39" i="3"/>
  <c r="C41" i="3"/>
  <c r="G42" i="3"/>
  <c r="C45" i="3"/>
  <c r="E47" i="3"/>
  <c r="C49" i="3"/>
  <c r="G50" i="3"/>
  <c r="C53" i="3"/>
  <c r="E55" i="3"/>
  <c r="C57" i="3"/>
  <c r="G58" i="3"/>
  <c r="C61" i="3"/>
  <c r="E63" i="3"/>
  <c r="C65" i="3"/>
  <c r="G66" i="3"/>
  <c r="C69" i="3"/>
  <c r="E71" i="3"/>
  <c r="C73" i="3"/>
  <c r="G74" i="3"/>
  <c r="C77" i="3"/>
  <c r="F79" i="3"/>
  <c r="C81" i="3"/>
  <c r="F82" i="3"/>
  <c r="E87" i="3"/>
  <c r="D90" i="3"/>
  <c r="D95" i="3"/>
  <c r="F96" i="3"/>
  <c r="C98" i="3"/>
  <c r="H99" i="3"/>
  <c r="C103" i="3"/>
  <c r="E104" i="3"/>
  <c r="G107" i="3"/>
  <c r="D112" i="3"/>
  <c r="G25" i="3"/>
  <c r="C129" i="3"/>
  <c r="C115" i="3"/>
  <c r="H116" i="3"/>
  <c r="D120" i="3"/>
  <c r="C123" i="3"/>
  <c r="H124" i="3"/>
  <c r="F31" i="3"/>
  <c r="E33" i="3"/>
  <c r="H34" i="3"/>
  <c r="F39" i="3"/>
  <c r="E41" i="3"/>
  <c r="H42" i="3"/>
  <c r="F47" i="3"/>
  <c r="E49" i="3"/>
  <c r="H50" i="3"/>
  <c r="F55" i="3"/>
  <c r="E57" i="3"/>
  <c r="H58" i="3"/>
  <c r="F63" i="3"/>
  <c r="E65" i="3"/>
  <c r="H66" i="3"/>
  <c r="F71" i="3"/>
  <c r="E73" i="3"/>
  <c r="H74" i="3"/>
  <c r="G79" i="3"/>
  <c r="E81" i="3"/>
  <c r="G82" i="3"/>
  <c r="F118" i="3"/>
  <c r="G123" i="3"/>
  <c r="D30" i="3"/>
  <c r="G47" i="3"/>
  <c r="E51" i="3"/>
  <c r="H55" i="3"/>
  <c r="G81" i="3"/>
  <c r="C86" i="3"/>
  <c r="E89" i="3"/>
  <c r="G39" i="3"/>
  <c r="E43" i="3"/>
  <c r="H47" i="3"/>
  <c r="F73" i="3"/>
  <c r="C78" i="3"/>
  <c r="F89" i="3"/>
  <c r="C93" i="3"/>
  <c r="C97" i="3"/>
  <c r="F104" i="3"/>
  <c r="H107" i="3"/>
  <c r="G19" i="3"/>
  <c r="G115" i="3"/>
  <c r="E27" i="3"/>
  <c r="F57" i="3"/>
  <c r="G65" i="3"/>
  <c r="C105" i="3"/>
  <c r="F112" i="3"/>
  <c r="G49" i="3"/>
  <c r="E75" i="3"/>
  <c r="F95" i="3"/>
  <c r="D103" i="3"/>
  <c r="C117" i="3"/>
  <c r="F33" i="3"/>
  <c r="D46" i="3"/>
  <c r="E67" i="3"/>
  <c r="G95" i="3"/>
  <c r="D106" i="3"/>
  <c r="F129" i="3"/>
  <c r="C30" i="3"/>
  <c r="E59" i="3"/>
  <c r="D111" i="3"/>
  <c r="E25" i="3"/>
  <c r="G31" i="3"/>
  <c r="E35" i="3"/>
  <c r="H39" i="3"/>
  <c r="F65" i="3"/>
  <c r="C70" i="3"/>
  <c r="G73" i="3"/>
  <c r="D78" i="3"/>
  <c r="H82" i="3"/>
  <c r="F87" i="3"/>
  <c r="E97" i="3"/>
  <c r="C101" i="3"/>
  <c r="E112" i="3"/>
  <c r="E129" i="3"/>
  <c r="G120" i="3"/>
  <c r="H31" i="3"/>
  <c r="C62" i="3"/>
  <c r="D70" i="3"/>
  <c r="G87" i="3"/>
  <c r="F90" i="3"/>
  <c r="H25" i="3"/>
  <c r="F98" i="3"/>
  <c r="C25" i="3"/>
  <c r="G41" i="3"/>
  <c r="G63" i="3"/>
  <c r="H71" i="3"/>
  <c r="G98" i="3"/>
  <c r="C111" i="3"/>
  <c r="D38" i="3"/>
  <c r="G55" i="3"/>
  <c r="H63" i="3"/>
  <c r="C89" i="3"/>
  <c r="F106" i="3"/>
  <c r="F25" i="3"/>
  <c r="E111" i="3"/>
  <c r="H120" i="3"/>
  <c r="F49" i="3"/>
  <c r="C54" i="3"/>
  <c r="G57" i="3"/>
  <c r="D62" i="3"/>
  <c r="H79" i="3"/>
  <c r="H87" i="3"/>
  <c r="G90" i="3"/>
  <c r="E95" i="3"/>
  <c r="D98" i="3"/>
  <c r="D25" i="3"/>
  <c r="F41" i="3"/>
  <c r="C46" i="3"/>
  <c r="D54" i="3"/>
  <c r="G71" i="3"/>
  <c r="H90" i="3"/>
  <c r="C106" i="3"/>
  <c r="C38" i="3"/>
  <c r="C85" i="3"/>
  <c r="E103" i="3"/>
  <c r="G33" i="3"/>
  <c r="F81" i="3"/>
  <c r="F103" i="3"/>
  <c r="E78" i="3"/>
  <c r="C83" i="3"/>
  <c r="C75" i="3"/>
  <c r="F120" i="3"/>
  <c r="G48" i="3"/>
  <c r="C42" i="3"/>
  <c r="E110" i="3"/>
  <c r="D77" i="3"/>
  <c r="C68" i="3"/>
  <c r="D41" i="3"/>
  <c r="D123" i="3"/>
  <c r="E38" i="3"/>
  <c r="D97" i="3"/>
  <c r="E94" i="3"/>
  <c r="C59" i="3"/>
  <c r="D28" i="5"/>
  <c r="E79" i="5"/>
  <c r="D35" i="5"/>
  <c r="C113" i="5"/>
  <c r="D89" i="5"/>
  <c r="C32" i="5"/>
  <c r="D30" i="5"/>
  <c r="E87" i="5"/>
  <c r="E39" i="5"/>
  <c r="E29" i="5"/>
  <c r="E97" i="5"/>
  <c r="D103" i="5"/>
  <c r="E45" i="5"/>
  <c r="D101" i="5"/>
  <c r="D49" i="5"/>
  <c r="D51" i="5"/>
  <c r="D117" i="5"/>
  <c r="E91" i="5"/>
  <c r="D61" i="5"/>
  <c r="D99" i="5"/>
  <c r="E65" i="5"/>
  <c r="C26" i="5"/>
  <c r="D121" i="5"/>
  <c r="D115" i="5"/>
  <c r="D122" i="5"/>
  <c r="E117" i="5"/>
  <c r="C120" i="5"/>
  <c r="E122" i="5"/>
  <c r="E120" i="5"/>
  <c r="E123" i="5"/>
  <c r="E119" i="5"/>
  <c r="D120" i="5"/>
  <c r="C118" i="5"/>
  <c r="C122" i="5"/>
  <c r="D118" i="5"/>
  <c r="E118" i="5"/>
  <c r="E121" i="5"/>
  <c r="D123" i="5"/>
  <c r="D32" i="5"/>
  <c r="D71" i="5"/>
  <c r="D83" i="5"/>
  <c r="D39" i="5"/>
  <c r="D85" i="5"/>
  <c r="D29" i="5"/>
  <c r="D57" i="5"/>
  <c r="E51" i="5"/>
  <c r="C28" i="5"/>
  <c r="C117" i="5"/>
  <c r="D40" i="5"/>
  <c r="D79" i="5"/>
  <c r="D91" i="5"/>
  <c r="D53" i="5"/>
  <c r="D93" i="5"/>
  <c r="D33" i="5"/>
  <c r="D73" i="5"/>
  <c r="E67" i="5"/>
  <c r="D107" i="5"/>
  <c r="D36" i="5"/>
  <c r="D63" i="5"/>
  <c r="D95" i="5"/>
  <c r="D27" i="5"/>
  <c r="D45" i="5"/>
  <c r="D77" i="5"/>
  <c r="E115" i="5"/>
  <c r="D37" i="5"/>
  <c r="D65" i="5"/>
  <c r="D97" i="5"/>
  <c r="E59" i="5"/>
  <c r="C34" i="5"/>
  <c r="C36" i="5"/>
  <c r="D38" i="5"/>
  <c r="E71" i="5"/>
  <c r="E103" i="5"/>
  <c r="E31" i="5"/>
  <c r="E53" i="5"/>
  <c r="E85" i="5"/>
  <c r="E99" i="5"/>
  <c r="E41" i="5"/>
  <c r="E73" i="5"/>
  <c r="E105" i="5"/>
  <c r="D59" i="5"/>
  <c r="C38" i="5"/>
  <c r="C40" i="5"/>
  <c r="E81" i="5"/>
  <c r="E107" i="5"/>
  <c r="D67" i="5"/>
  <c r="D111" i="5"/>
  <c r="E25" i="5"/>
  <c r="D81" i="5"/>
  <c r="E43" i="5"/>
  <c r="E75" i="5"/>
  <c r="D109" i="5"/>
  <c r="D44" i="5"/>
  <c r="D52" i="5"/>
  <c r="D60" i="5"/>
  <c r="D68" i="5"/>
  <c r="D76" i="5"/>
  <c r="D84" i="5"/>
  <c r="D92" i="5"/>
  <c r="D100" i="5"/>
  <c r="D108" i="5"/>
  <c r="E110" i="5"/>
  <c r="C128" i="5"/>
  <c r="F128" i="5"/>
  <c r="C31" i="5"/>
  <c r="E58" i="5"/>
  <c r="C64" i="5"/>
  <c r="C69" i="5"/>
  <c r="E74" i="5"/>
  <c r="C80" i="5"/>
  <c r="C85" i="5"/>
  <c r="C93" i="5"/>
  <c r="C101" i="5"/>
  <c r="C109" i="5"/>
  <c r="E116" i="5"/>
  <c r="D86" i="5"/>
  <c r="D112" i="5"/>
  <c r="E24" i="5"/>
  <c r="C41" i="5"/>
  <c r="C60" i="5"/>
  <c r="E70" i="5"/>
  <c r="C81" i="5"/>
  <c r="C92" i="5"/>
  <c r="E102" i="5"/>
  <c r="E112" i="5"/>
  <c r="G18" i="5"/>
  <c r="E26" i="5"/>
  <c r="E30" i="5"/>
  <c r="E34" i="5"/>
  <c r="E38" i="5"/>
  <c r="C42" i="5"/>
  <c r="E44" i="5"/>
  <c r="C47" i="5"/>
  <c r="C50" i="5"/>
  <c r="E52" i="5"/>
  <c r="C55" i="5"/>
  <c r="C58" i="5"/>
  <c r="E60" i="5"/>
  <c r="C63" i="5"/>
  <c r="C66" i="5"/>
  <c r="E68" i="5"/>
  <c r="C71" i="5"/>
  <c r="C74" i="5"/>
  <c r="E76" i="5"/>
  <c r="C79" i="5"/>
  <c r="C82" i="5"/>
  <c r="E84" i="5"/>
  <c r="C87" i="5"/>
  <c r="C90" i="5"/>
  <c r="E92" i="5"/>
  <c r="C95" i="5"/>
  <c r="C98" i="5"/>
  <c r="E100" i="5"/>
  <c r="C103" i="5"/>
  <c r="C106" i="5"/>
  <c r="E108" i="5"/>
  <c r="E113" i="5"/>
  <c r="C116" i="5"/>
  <c r="E50" i="5"/>
  <c r="C88" i="5"/>
  <c r="C96" i="5"/>
  <c r="C104" i="5"/>
  <c r="E111" i="5"/>
  <c r="C110" i="5"/>
  <c r="C29" i="5"/>
  <c r="E46" i="5"/>
  <c r="C52" i="5"/>
  <c r="E62" i="5"/>
  <c r="C73" i="5"/>
  <c r="C84" i="5"/>
  <c r="E94" i="5"/>
  <c r="C105" i="5"/>
  <c r="C115" i="5"/>
  <c r="D42" i="5"/>
  <c r="D50" i="5"/>
  <c r="D58" i="5"/>
  <c r="D66" i="5"/>
  <c r="D74" i="5"/>
  <c r="D82" i="5"/>
  <c r="D90" i="5"/>
  <c r="D98" i="5"/>
  <c r="D106" i="5"/>
  <c r="C111" i="5"/>
  <c r="D116" i="5"/>
  <c r="E128" i="5"/>
  <c r="D24" i="5"/>
  <c r="C27" i="5"/>
  <c r="C35" i="5"/>
  <c r="C39" i="5"/>
  <c r="E42" i="5"/>
  <c r="C45" i="5"/>
  <c r="C48" i="5"/>
  <c r="C53" i="5"/>
  <c r="C56" i="5"/>
  <c r="C61" i="5"/>
  <c r="E66" i="5"/>
  <c r="C72" i="5"/>
  <c r="C77" i="5"/>
  <c r="E82" i="5"/>
  <c r="E90" i="5"/>
  <c r="E98" i="5"/>
  <c r="E106" i="5"/>
  <c r="C114" i="5"/>
  <c r="D128" i="5"/>
  <c r="D102" i="5"/>
  <c r="D25" i="5"/>
  <c r="C37" i="5"/>
  <c r="E54" i="5"/>
  <c r="C68" i="5"/>
  <c r="E78" i="5"/>
  <c r="C89" i="5"/>
  <c r="C100" i="5"/>
  <c r="D110" i="5"/>
  <c r="D48" i="5"/>
  <c r="D56" i="5"/>
  <c r="D64" i="5"/>
  <c r="D72" i="5"/>
  <c r="D80" i="5"/>
  <c r="D88" i="5"/>
  <c r="D96" i="5"/>
  <c r="D104" i="5"/>
  <c r="E109" i="5"/>
  <c r="D114" i="5"/>
  <c r="E28" i="5"/>
  <c r="E32" i="5"/>
  <c r="E36" i="5"/>
  <c r="E40" i="5"/>
  <c r="C43" i="5"/>
  <c r="C46" i="5"/>
  <c r="E48" i="5"/>
  <c r="C51" i="5"/>
  <c r="C54" i="5"/>
  <c r="E56" i="5"/>
  <c r="C59" i="5"/>
  <c r="C62" i="5"/>
  <c r="E64" i="5"/>
  <c r="C67" i="5"/>
  <c r="C70" i="5"/>
  <c r="E72" i="5"/>
  <c r="C75" i="5"/>
  <c r="C78" i="5"/>
  <c r="E80" i="5"/>
  <c r="C83" i="5"/>
  <c r="C86" i="5"/>
  <c r="E88" i="5"/>
  <c r="C91" i="5"/>
  <c r="C94" i="5"/>
  <c r="E96" i="5"/>
  <c r="C99" i="5"/>
  <c r="C102" i="5"/>
  <c r="E104" i="5"/>
  <c r="C107" i="5"/>
  <c r="C112" i="5"/>
  <c r="E114" i="5"/>
  <c r="C25" i="5"/>
  <c r="D46" i="5"/>
  <c r="D54" i="5"/>
  <c r="D62" i="5"/>
  <c r="D70" i="5"/>
  <c r="D78" i="5"/>
  <c r="D94" i="5"/>
  <c r="C33" i="5"/>
  <c r="C44" i="5"/>
  <c r="C49" i="5"/>
  <c r="C57" i="5"/>
  <c r="C65" i="5"/>
  <c r="C76" i="5"/>
  <c r="E86" i="5"/>
  <c r="C97" i="5"/>
  <c r="C108" i="5"/>
</calcChain>
</file>

<file path=xl/sharedStrings.xml><?xml version="1.0" encoding="utf-8"?>
<sst xmlns="http://schemas.openxmlformats.org/spreadsheetml/2006/main" count="378" uniqueCount="51">
  <si>
    <t>Datum</t>
  </si>
  <si>
    <t>Sign.</t>
  </si>
  <si>
    <t>Framlopp</t>
  </si>
  <si>
    <t>Retur</t>
  </si>
  <si>
    <t>Rumstemp</t>
  </si>
  <si>
    <t>Delta t</t>
  </si>
  <si>
    <t>F kof</t>
  </si>
  <si>
    <t>gp</t>
  </si>
  <si>
    <t xml:space="preserve">Nya omräkn. värde enl. EN442 </t>
  </si>
  <si>
    <t>MREX</t>
  </si>
  <si>
    <t>Kt</t>
  </si>
  <si>
    <t>b</t>
  </si>
  <si>
    <t>c0</t>
  </si>
  <si>
    <t>c1</t>
  </si>
  <si>
    <t xml:space="preserve"> </t>
  </si>
  <si>
    <t>längdefak</t>
  </si>
  <si>
    <t>(specialanpassad radiator se längre ned)  (byggmått se längst ned)</t>
  </si>
  <si>
    <t>grader C</t>
  </si>
  <si>
    <t>Värmeavgivning enl. EN442  Watt</t>
  </si>
  <si>
    <t>Omräkningsfaktor f</t>
  </si>
  <si>
    <t>Rum</t>
  </si>
  <si>
    <t>MR</t>
  </si>
  <si>
    <t>Antal</t>
  </si>
  <si>
    <t>Längd</t>
  </si>
  <si>
    <t>Höjd i mm.</t>
  </si>
  <si>
    <t>sekt</t>
  </si>
  <si>
    <t>mm</t>
  </si>
  <si>
    <t>Specialanpassad radiator, ange antal sektioner, och höjd</t>
  </si>
  <si>
    <t>antal</t>
  </si>
  <si>
    <t>längd</t>
  </si>
  <si>
    <t>Höjd i mm</t>
  </si>
  <si>
    <t>Spec höjd</t>
  </si>
  <si>
    <t>max längd 3975</t>
  </si>
  <si>
    <t>max höjd</t>
  </si>
  <si>
    <t>2000 mm</t>
  </si>
  <si>
    <t xml:space="preserve">Värmeavgivningsvärde på höjder över 990mm är beräknade värden och kan ha en differens på upp till 5% </t>
  </si>
  <si>
    <t>REX</t>
  </si>
  <si>
    <t>DUPLEX</t>
  </si>
  <si>
    <t>TRIPLEX</t>
  </si>
  <si>
    <t>Höjd mm.</t>
  </si>
  <si>
    <t xml:space="preserve">Värmeavgivningsvärde på höjder över 590mm är beräknade värden och kan ha en differens på upp till 5% </t>
  </si>
  <si>
    <t>Gp</t>
  </si>
  <si>
    <t>Ända värdena i de tre gula rutorna nedan</t>
  </si>
  <si>
    <t>440</t>
  </si>
  <si>
    <t>500</t>
  </si>
  <si>
    <t>590</t>
  </si>
  <si>
    <t>300</t>
  </si>
  <si>
    <t>740</t>
  </si>
  <si>
    <t>990</t>
  </si>
  <si>
    <t>NISCH-D</t>
  </si>
  <si>
    <t>NISCH-T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</si>
</sst>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2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4"/>
      <color theme="5"/>
      <name val="Arial"/>
      <family val="2"/>
    </font>
    <font>
      <sz val="8"/>
      <color theme="5"/>
      <name val="Arial"/>
      <family val="2"/>
    </font>
    <font>
      <sz val="11"/>
      <color theme="5"/>
      <name val="Calibri"/>
      <family val="2"/>
      <scheme val="minor"/>
    </font>
    <font>
      <sz val="9"/>
      <color theme="5"/>
      <name val="Arial"/>
      <family val="2"/>
    </font>
    <font>
      <b/>
      <sz val="10"/>
      <color theme="2" tint="-0.499984740745262"/>
      <name val="Arial"/>
      <family val="2"/>
    </font>
    <font>
      <sz val="11"/>
      <color theme="2" tint="-0.499984740745262"/>
      <name val="Calibri"/>
      <family val="2"/>
      <scheme val="minor"/>
    </font>
    <font>
      <sz val="9"/>
      <color theme="2" tint="-0.499984740745262"/>
      <name val="Arial"/>
      <family val="2"/>
    </font>
    <font>
      <sz val="9"/>
      <color theme="2" tint="-0.749992370372631"/>
      <name val="Arial"/>
      <family val="2"/>
    </font>
    <font>
      <b/>
      <sz val="9"/>
      <color theme="2" tint="-0.749992370372631"/>
      <name val="Arial"/>
      <family val="2"/>
    </font>
    <font>
      <b/>
      <sz val="16"/>
      <color theme="5"/>
      <name val="Arial"/>
      <family val="2"/>
    </font>
    <font>
      <sz val="11"/>
      <name val="Calibri"/>
      <family val="2"/>
      <scheme val="minor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  <xf numFmtId="14" fontId="1" fillId="0" borderId="0" xfId="0" applyNumberFormat="1" applyFont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0" fontId="4" fillId="0" borderId="5" xfId="0" applyFont="1" applyBorder="1" applyAlignment="1">
      <alignment horizontal="center"/>
    </xf>
    <xf numFmtId="0" fontId="0" fillId="0" borderId="0" xfId="0" applyFill="1" applyBorder="1"/>
    <xf numFmtId="10" fontId="1" fillId="0" borderId="0" xfId="0" applyNumberFormat="1" applyFont="1" applyFill="1" applyBorder="1"/>
    <xf numFmtId="0" fontId="1" fillId="0" borderId="0" xfId="0" applyFont="1" applyFill="1" applyBorder="1"/>
    <xf numFmtId="3" fontId="0" fillId="0" borderId="0" xfId="0" applyNumberFormat="1" applyFill="1" applyBorder="1"/>
    <xf numFmtId="0" fontId="8" fillId="0" borderId="0" xfId="0" applyFont="1"/>
    <xf numFmtId="1" fontId="8" fillId="0" borderId="0" xfId="0" applyNumberFormat="1" applyFont="1"/>
    <xf numFmtId="0" fontId="4" fillId="0" borderId="7" xfId="0" applyFont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0" borderId="0" xfId="0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1" xfId="0" applyFont="1" applyBorder="1" applyAlignment="1"/>
    <xf numFmtId="0" fontId="5" fillId="0" borderId="0" xfId="0" applyFont="1" applyBorder="1" applyAlignment="1"/>
    <xf numFmtId="0" fontId="0" fillId="0" borderId="0" xfId="0" applyBorder="1"/>
    <xf numFmtId="0" fontId="7" fillId="0" borderId="0" xfId="0" applyFont="1" applyBorder="1"/>
    <xf numFmtId="1" fontId="7" fillId="0" borderId="0" xfId="0" applyNumberFormat="1" applyFont="1"/>
    <xf numFmtId="3" fontId="7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4" fillId="0" borderId="12" xfId="0" applyFont="1" applyFill="1" applyBorder="1"/>
    <xf numFmtId="0" fontId="4" fillId="0" borderId="9" xfId="0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1" fontId="11" fillId="0" borderId="0" xfId="0" applyNumberFormat="1" applyFont="1"/>
    <xf numFmtId="0" fontId="4" fillId="0" borderId="0" xfId="0" applyFont="1"/>
    <xf numFmtId="0" fontId="19" fillId="0" borderId="0" xfId="0" applyFont="1"/>
    <xf numFmtId="0" fontId="20" fillId="0" borderId="0" xfId="0" applyFont="1"/>
    <xf numFmtId="14" fontId="19" fillId="0" borderId="0" xfId="0" applyNumberFormat="1" applyFont="1"/>
    <xf numFmtId="0" fontId="21" fillId="0" borderId="0" xfId="0" applyFont="1" applyBorder="1" applyAlignment="1"/>
    <xf numFmtId="0" fontId="4" fillId="0" borderId="8" xfId="0" applyFont="1" applyBorder="1" applyAlignment="1"/>
    <xf numFmtId="0" fontId="0" fillId="0" borderId="0" xfId="0" applyFill="1"/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" fontId="7" fillId="3" borderId="15" xfId="0" applyNumberFormat="1" applyFont="1" applyFill="1" applyBorder="1" applyAlignment="1">
      <alignment horizontal="center"/>
    </xf>
    <xf numFmtId="1" fontId="7" fillId="3" borderId="14" xfId="0" applyNumberFormat="1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Fill="1" applyBorder="1"/>
    <xf numFmtId="0" fontId="5" fillId="0" borderId="8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23" fillId="5" borderId="18" xfId="0" applyFont="1" applyFill="1" applyBorder="1" applyAlignment="1" applyProtection="1">
      <alignment horizontal="center"/>
      <protection locked="0"/>
    </xf>
    <xf numFmtId="0" fontId="23" fillId="5" borderId="17" xfId="0" applyFont="1" applyFill="1" applyBorder="1" applyAlignment="1" applyProtection="1">
      <alignment horizontal="center"/>
      <protection locked="0"/>
    </xf>
    <xf numFmtId="0" fontId="24" fillId="5" borderId="16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1" fontId="7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3" fillId="5" borderId="10" xfId="0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>
      <alignment horizontal="center"/>
    </xf>
    <xf numFmtId="1" fontId="7" fillId="3" borderId="7" xfId="0" applyNumberFormat="1" applyFont="1" applyFill="1" applyBorder="1" applyAlignment="1">
      <alignment horizontal="center"/>
    </xf>
    <xf numFmtId="14" fontId="22" fillId="0" borderId="0" xfId="0" applyNumberFormat="1" applyFont="1"/>
    <xf numFmtId="164" fontId="22" fillId="0" borderId="8" xfId="0" applyNumberFormat="1" applyFont="1" applyBorder="1"/>
    <xf numFmtId="165" fontId="22" fillId="0" borderId="8" xfId="0" applyNumberFormat="1" applyFont="1" applyBorder="1"/>
    <xf numFmtId="164" fontId="22" fillId="0" borderId="9" xfId="0" applyNumberFormat="1" applyFont="1" applyBorder="1"/>
    <xf numFmtId="165" fontId="22" fillId="0" borderId="9" xfId="0" applyNumberFormat="1" applyFont="1" applyBorder="1"/>
    <xf numFmtId="164" fontId="22" fillId="0" borderId="1" xfId="0" applyNumberFormat="1" applyFont="1" applyBorder="1"/>
    <xf numFmtId="0" fontId="9" fillId="0" borderId="0" xfId="0" applyFont="1"/>
    <xf numFmtId="0" fontId="4" fillId="4" borderId="0" xfId="0" applyFont="1" applyFill="1"/>
    <xf numFmtId="0" fontId="22" fillId="4" borderId="0" xfId="0" applyFont="1" applyFill="1"/>
    <xf numFmtId="0" fontId="1" fillId="0" borderId="1" xfId="0" applyFont="1" applyBorder="1"/>
    <xf numFmtId="3" fontId="22" fillId="0" borderId="0" xfId="0" applyNumberFormat="1" applyFont="1" applyFill="1" applyBorder="1"/>
    <xf numFmtId="1" fontId="4" fillId="0" borderId="0" xfId="0" applyNumberFormat="1" applyFont="1"/>
    <xf numFmtId="0" fontId="4" fillId="0" borderId="10" xfId="0" applyFont="1" applyFill="1" applyBorder="1"/>
    <xf numFmtId="1" fontId="7" fillId="2" borderId="11" xfId="0" applyNumberFormat="1" applyFont="1" applyFill="1" applyBorder="1" applyAlignment="1">
      <alignment horizontal="center"/>
    </xf>
    <xf numFmtId="0" fontId="23" fillId="5" borderId="19" xfId="0" applyFont="1" applyFill="1" applyBorder="1" applyAlignment="1" applyProtection="1">
      <alignment horizontal="center"/>
      <protection locked="0"/>
    </xf>
    <xf numFmtId="0" fontId="22" fillId="0" borderId="1" xfId="0" applyFont="1" applyBorder="1"/>
    <xf numFmtId="1" fontId="7" fillId="6" borderId="21" xfId="0" applyNumberFormat="1" applyFont="1" applyFill="1" applyBorder="1" applyAlignment="1">
      <alignment horizontal="center"/>
    </xf>
    <xf numFmtId="1" fontId="7" fillId="6" borderId="22" xfId="0" applyNumberFormat="1" applyFont="1" applyFill="1" applyBorder="1" applyAlignment="1">
      <alignment horizontal="center"/>
    </xf>
    <xf numFmtId="1" fontId="7" fillId="6" borderId="23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2" displayName="Tabell2" ref="A23:E123" totalsRowShown="0" tableBorderDxfId="56">
  <tableColumns count="5">
    <tableColumn id="1" name="sekt" dataDxfId="55"/>
    <tableColumn id="2" name="mm" dataDxfId="54">
      <calculatedColumnFormula>SUM(A24*37.5)</calculatedColumnFormula>
    </tableColumn>
    <tableColumn id="3" name="440" dataDxfId="53">
      <calculatedColumnFormula>ROUND((50/49.8*($D$6*(C$23/1000)^$D$7*$G$2^($D$8+$D$9*C$23/1000)*EXP(-$D$10*$B24/C$23)))*$B24/1000,0)*1.025</calculatedColumnFormula>
    </tableColumn>
    <tableColumn id="4" name="500" dataDxfId="52">
      <calculatedColumnFormula>ROUND((50/49.8*($D$6*(D$23/1000)^$D$7*$G$2^($D$8+$D$9*D$23/1000)*EXP(-$D$10*$B24/D$23)))*$B24/1000,0)*1.025</calculatedColumnFormula>
    </tableColumn>
    <tableColumn id="5" name="590" dataDxfId="51">
      <calculatedColumnFormula>ROUND((50/49.8*($D$6*(E$23/1000)^$D$7*$G$2^($D$8+$D$9*E$23/1000)*EXP(-$D$10*$B24/E$23)))*$B24/1000,0)*1.025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3" name="Tabell3" displayName="Tabell3" ref="A23:F123" totalsRowShown="0" headerRowDxfId="50" dataDxfId="49" tableBorderDxfId="48">
  <tableColumns count="6">
    <tableColumn id="1" name="sekt" dataDxfId="47"/>
    <tableColumn id="2" name="mm" dataDxfId="46">
      <calculatedColumnFormula>SUM(A24*30)</calculatedColumnFormula>
    </tableColumn>
    <tableColumn id="3" name="300" dataDxfId="45">
      <calculatedColumnFormula>ROUND((50/49.8*($D$6*($C$23/1000)^$D$7*$G$2^($D$8+$D$9*$C$23/1000)*EXP(-$D$10*B24/C$23)))*B24/1000,0)*1.025</calculatedColumnFormula>
    </tableColumn>
    <tableColumn id="4" name="590" dataDxfId="44">
      <calculatedColumnFormula>ROUND((50/49.8*($D$6*($D$23/1000)^$D$7*$G$2^($D$8+$D$9*$D$23/1000)*EXP(-$D$10*B24/D$23)))*B24/1000,0)*1.025</calculatedColumnFormula>
    </tableColumn>
    <tableColumn id="5" name="740" dataDxfId="43">
      <calculatedColumnFormula>ROUND((50/49.8*($D$6*($E$23/1000)^$D$7*$G$2^($D$8+$D$9*$E$23/1000)*EXP(-$D$10*B24/E$23)))*B24/1000,0)*1.025</calculatedColumnFormula>
    </tableColumn>
    <tableColumn id="6" name="990" dataDxfId="42">
      <calculatedColumnFormula>ROUND((50/49.8*($D$6*($F$23/1000)^$D$7*$G$2^($D$8+$D$9*$F$23/1000)*EXP(-$D$10*B24/F$23)))*B24/1000,0)*1.025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4" name="Tabell4" displayName="Tabell4" ref="A24:H124" totalsRowShown="0" headerRowDxfId="41" dataDxfId="40">
  <tableColumns count="8">
    <tableColumn id="1" name="sekt" dataDxfId="39"/>
    <tableColumn id="2" name="mm" dataDxfId="38">
      <calculatedColumnFormula>SUM(A25*45)</calculatedColumnFormula>
    </tableColumn>
    <tableColumn id="3" name="300" dataDxfId="37">
      <calculatedColumnFormula>ROUND((50/49.8*($D$6*(C$24/1000)^$D$7*$G$2^($D$8+$D$9*C$24/1000)*EXP(-$D$10*$B25/C$24)))*$B25/1000,0)*1.025</calculatedColumnFormula>
    </tableColumn>
    <tableColumn id="4" name="440" dataDxfId="36">
      <calculatedColumnFormula>ROUND((50/49.8*($D$6*(D$24/1000)^$D$7*$G$2^($D$8+$D$9*D$24/1000)*EXP(-$D$10*$B25/D$24)))*$B25/1000,0)*1.025</calculatedColumnFormula>
    </tableColumn>
    <tableColumn id="5" name="500" dataDxfId="35">
      <calculatedColumnFormula>ROUND((50/49.8*($D$6*(E$24/1000)^$D$7*$G$2^($D$8+$D$9*E$24/1000)*EXP(-$D$10*$B25/E$24)))*$B25/1000,0)*1.025</calculatedColumnFormula>
    </tableColumn>
    <tableColumn id="6" name="590" dataDxfId="34">
      <calculatedColumnFormula>ROUND((50/49.8*($D$6*(F$24/1000)^$D$7*$G$2^($D$8+$D$9*F$24/1000)*EXP(-$D$10*$B25/F$24)))*$B25/1000,0)*1.025</calculatedColumnFormula>
    </tableColumn>
    <tableColumn id="7" name="740" dataDxfId="33">
      <calculatedColumnFormula>ROUND((50/49.8*($D$6*(G$24/1000)^$D$7*$G$2^($D$8+$D$9*G$24/1000)*EXP(-$D$10*$B25/G$24)))*$B25/1000,0)*1.025</calculatedColumnFormula>
    </tableColumn>
    <tableColumn id="8" name="990" dataDxfId="32">
      <calculatedColumnFormula>ROUND((50/49.8*($D$6*(H$24/1000)^$D$7*$G$2^($D$8+$D$9*H$24/1000)*EXP(-$D$10*$B25/H$24)))*$B25/1000,0)*1.025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id="5" name="Tabell46" displayName="Tabell46" ref="A24:H124" totalsRowShown="0" headerRowDxfId="31" dataDxfId="30">
  <tableColumns count="8">
    <tableColumn id="1" name="sekt" dataDxfId="29"/>
    <tableColumn id="2" name="mm" dataDxfId="28">
      <calculatedColumnFormula>SUM(A25*37.5)</calculatedColumnFormula>
    </tableColumn>
    <tableColumn id="3" name="300" dataDxfId="27">
      <calculatedColumnFormula>ROUND((50/49.8*($D$6*(C$24/1000)^$D$7*$G$2^($D$8+$D$9*C$24/1000)*EXP(-$D$10*($B25*1.2)/C$24)))*($B25*1.2)/1000,0)*1.025</calculatedColumnFormula>
    </tableColumn>
    <tableColumn id="4" name="440" dataDxfId="26">
      <calculatedColumnFormula>ROUND((50/49.8*($D$6*(D$24/1000)^$D$7*$G$2^($D$8+$D$9*D$24/1000)*EXP(-$D$10*($B25*1.2)/D$24)))*($B25*1.2)/1000,0)*1.025</calculatedColumnFormula>
    </tableColumn>
    <tableColumn id="5" name="500" dataDxfId="25">
      <calculatedColumnFormula>ROUND((50/49.8*($D$6*(E$24/1000)^$D$7*$G$2^($D$8+$D$9*E$24/1000)*EXP(-$D$10*($B25*1.2)/E$24)))*($B25*1.2)/1000,0)*1.025</calculatedColumnFormula>
    </tableColumn>
    <tableColumn id="6" name="590" dataDxfId="24">
      <calculatedColumnFormula>ROUND((50/49.8*($D$6*(F$24/1000)^$D$7*$G$2^($D$8+$D$9*F$24/1000)*EXP(-$D$10*($B25*1.2)/F$24)))*($B25*1.2)/1000,0)*1.025</calculatedColumnFormula>
    </tableColumn>
    <tableColumn id="7" name="740" dataDxfId="23">
      <calculatedColumnFormula>ROUND((50/49.8*($D$6*(G$24/1000)^$D$7*$G$2^($D$8+$D$9*G$24/1000)*EXP(-$D$10*($B25*1.2)/G$24)))*($B25*1.2)/1000,0)*1.025</calculatedColumnFormula>
    </tableColumn>
    <tableColumn id="8" name="990" dataDxfId="22">
      <calculatedColumnFormula>ROUND((50/49.8*($D$6*(H$24/1000)^$D$7*$G$2^($D$8+$D$9*H$24/1000)*EXP(-$D$10*($B25*1.2)/H$24)))*($B25*1.2)/1000,0)*1.025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6" name="Tabell6" displayName="Tabell6" ref="A20:H120" totalsRowShown="0" headerRowDxfId="21" dataDxfId="20" tableBorderDxfId="19">
  <tableColumns count="8">
    <tableColumn id="1" name="sekt" dataDxfId="18"/>
    <tableColumn id="2" name="mm" dataDxfId="17">
      <calculatedColumnFormula>SUM(A21*45)</calculatedColumnFormula>
    </tableColumn>
    <tableColumn id="3" name="300" dataDxfId="16">
      <calculatedColumnFormula>ROUND((50/49.8*($D$7*(C$20/1000)^$D$8*$G$3^($D$9+$D$10*C$20/1000)*EXP(-$D$11*$B21/C$20)))*$B21/1000,0)*1.025</calculatedColumnFormula>
    </tableColumn>
    <tableColumn id="4" name="440" dataDxfId="15">
      <calculatedColumnFormula>ROUND((50/49.8*($D$7*(D$20/1000)^$D$8*$G$3^($D$9+$D$10*D$20/1000)*EXP(-$D$11*$B21/D$20)))*$B21/1000,0)*1.025</calculatedColumnFormula>
    </tableColumn>
    <tableColumn id="5" name="500" dataDxfId="14">
      <calculatedColumnFormula>ROUND((50/49.8*($D$7*(E$20/1000)^$D$8*$G$3^($D$9+$D$10*E$20/1000)*EXP(-$D$11*$B21/E$20)))*$B21/1000,0)*1.025</calculatedColumnFormula>
    </tableColumn>
    <tableColumn id="6" name="590" dataDxfId="13">
      <calculatedColumnFormula>ROUND((50/49.8*($D$7*(F$20/1000)^$D$8*$G$3^($D$9+$D$10*F$20/1000)*EXP(-$D$11*$B21/F$20)))*$B21/1000,0)*1.025</calculatedColumnFormula>
    </tableColumn>
    <tableColumn id="7" name="740" dataDxfId="12">
      <calculatedColumnFormula>ROUND((50/49.8*($D$7*(G$20/1000)^$D$8*$G$3^($D$9+$D$10*G$20/1000)*EXP(-$D$11*$B21/G$20)))*$B21/1000,0)*1.025</calculatedColumnFormula>
    </tableColumn>
    <tableColumn id="8" name="990" dataDxfId="11">
      <calculatedColumnFormula>ROUND((50/49.8*($D$7*(H$20/1000)^$D$8*$G$3^($D$9+$D$10*H$20/1000)*EXP(-$D$11*$B21/H$20)))*$B21/1000,0)*1.025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7" name="Tabell68" displayName="Tabell68" ref="A20:H120" totalsRowShown="0" headerRowDxfId="10" dataDxfId="9" tableBorderDxfId="8">
  <tableColumns count="8">
    <tableColumn id="1" name="sekt" dataDxfId="7"/>
    <tableColumn id="2" name="mm" dataDxfId="6">
      <calculatedColumnFormula>SUM(A21*37.5)</calculatedColumnFormula>
    </tableColumn>
    <tableColumn id="3" name="300" dataDxfId="5">
      <calculatedColumnFormula>ROUND((50/49.8*($D$7*(C$20/1000)^$D$8*$G$3^($D$9+$D$10*C$20/1000)*EXP(-$D$11*($B21*1.2)/C$20)))*($B21*1.2)/1000,0)*1.025</calculatedColumnFormula>
    </tableColumn>
    <tableColumn id="4" name="440" dataDxfId="4">
      <calculatedColumnFormula>ROUND((50/49.8*($D$7*(D$20/1000)^$D$8*$G$3^($D$9+$D$10*D$20/1000)*EXP(-$D$11*($B21*1.2)/D$20)))*($B21*1.2)/1000,0)*1.025</calculatedColumnFormula>
    </tableColumn>
    <tableColumn id="5" name="500" dataDxfId="3">
      <calculatedColumnFormula>ROUND((50/49.8*($D$7*(E$20/1000)^$D$8*$G$3^($D$9+$D$10*E$20/1000)*EXP(-$D$11*($B21*1.2)/E$20)))*($B21*1.2)/1000,0)*1.025</calculatedColumnFormula>
    </tableColumn>
    <tableColumn id="6" name="590" dataDxfId="2">
      <calculatedColumnFormula>ROUND((50/49.8*($D$7*(F$20/1000)^$D$8*$G$3^($D$9+$D$10*F$20/1000)*EXP(-$D$11*($B21*1.2)/F$20)))*($B21*1.2)/1000,0)*1.025</calculatedColumnFormula>
    </tableColumn>
    <tableColumn id="7" name="740" dataDxfId="1">
      <calculatedColumnFormula>ROUND((50/49.8*($D$7*(G$20/1000)^$D$8*$G$3^($D$9+$D$10*G$20/1000)*EXP(-$D$11*($B21*1.2)/G$20)))*($B21*1.2)/1000,0)*1.025</calculatedColumnFormula>
    </tableColumn>
    <tableColumn id="8" name="990" dataDxfId="0">
      <calculatedColumnFormula>ROUND((50/49.8*($D$7*(H$20/1000)^$D$8*$G$3^($D$9+$D$10*H$20/1000)*EXP(-$D$11*($B21*1.2)/H$20)))*($B21*1.2)/1000,0)*1.025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3"/>
  <sheetViews>
    <sheetView tabSelected="1" topLeftCell="A13" workbookViewId="0">
      <pane ySplit="11" topLeftCell="A24" activePane="bottomLeft" state="frozen"/>
      <selection activeCell="A13" sqref="A13"/>
      <selection pane="bottomLeft" activeCell="C16" sqref="C16"/>
    </sheetView>
  </sheetViews>
  <sheetFormatPr defaultRowHeight="15" x14ac:dyDescent="0.25"/>
  <cols>
    <col min="2" max="2" width="10.140625" bestFit="1" customWidth="1"/>
    <col min="5" max="5" width="11.5703125" customWidth="1"/>
    <col min="6" max="6" width="10.140625" bestFit="1" customWidth="1"/>
    <col min="7" max="7" width="11" customWidth="1"/>
    <col min="8" max="8" width="12.140625" customWidth="1"/>
    <col min="9" max="9" width="8.7109375" customWidth="1"/>
  </cols>
  <sheetData>
    <row r="1" spans="2:11" hidden="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2:11" hidden="1" x14ac:dyDescent="0.25">
      <c r="B2" s="1">
        <v>38825</v>
      </c>
      <c r="C2" t="s">
        <v>7</v>
      </c>
      <c r="D2">
        <f>SUM(C16)</f>
        <v>75</v>
      </c>
      <c r="E2">
        <f>SUM(C17)</f>
        <v>65</v>
      </c>
      <c r="F2">
        <f>SUM(C18)</f>
        <v>20</v>
      </c>
      <c r="G2">
        <f>ROUND(+(D2-E2)/LN((D2-F2)/(E2-F2)),1)</f>
        <v>49.8</v>
      </c>
      <c r="H2">
        <f>ROUND(1/((LN((D2-F2)/(E2-F2))*49.33)/(D2-E2))^1.28,2)</f>
        <v>1.01</v>
      </c>
    </row>
    <row r="3" spans="2:11" hidden="1" x14ac:dyDescent="0.25">
      <c r="B3" t="s">
        <v>8</v>
      </c>
      <c r="H3">
        <f>ROUND(((LN((D2-F2)/(E2-F2))*49.33)/(D2-E2))^1.28,2)</f>
        <v>0.99</v>
      </c>
    </row>
    <row r="4" spans="2:11" hidden="1" x14ac:dyDescent="0.25"/>
    <row r="5" spans="2:11" hidden="1" x14ac:dyDescent="0.25">
      <c r="D5" t="s">
        <v>9</v>
      </c>
    </row>
    <row r="6" spans="2:11" hidden="1" x14ac:dyDescent="0.25">
      <c r="C6" t="s">
        <v>10</v>
      </c>
      <c r="D6">
        <v>10.0489</v>
      </c>
    </row>
    <row r="7" spans="2:11" hidden="1" x14ac:dyDescent="0.25">
      <c r="C7" t="s">
        <v>11</v>
      </c>
      <c r="D7">
        <v>0.78963000000000005</v>
      </c>
      <c r="E7" s="2"/>
      <c r="F7" s="2"/>
      <c r="G7" s="2"/>
      <c r="H7" s="2"/>
      <c r="I7" s="2"/>
    </row>
    <row r="8" spans="2:11" hidden="1" x14ac:dyDescent="0.25">
      <c r="C8" t="s">
        <v>12</v>
      </c>
      <c r="D8">
        <v>1.2513000000000001</v>
      </c>
      <c r="E8" s="2"/>
      <c r="F8" s="2"/>
      <c r="G8" s="2"/>
      <c r="H8" s="2"/>
      <c r="I8" s="2"/>
    </row>
    <row r="9" spans="2:11" hidden="1" x14ac:dyDescent="0.25">
      <c r="C9" t="s">
        <v>13</v>
      </c>
      <c r="D9">
        <v>3.6170000000000001E-2</v>
      </c>
      <c r="E9" s="2" t="s">
        <v>14</v>
      </c>
      <c r="F9" s="2"/>
      <c r="G9" s="2"/>
      <c r="H9" s="2"/>
      <c r="I9" s="2"/>
    </row>
    <row r="10" spans="2:11" ht="0.75" hidden="1" customHeight="1" x14ac:dyDescent="0.25">
      <c r="C10" t="s">
        <v>15</v>
      </c>
      <c r="D10" s="3">
        <v>0</v>
      </c>
      <c r="E10" s="2"/>
      <c r="F10" s="2"/>
      <c r="G10" s="2"/>
      <c r="H10" s="2"/>
      <c r="I10" s="2"/>
    </row>
    <row r="11" spans="2:11" hidden="1" x14ac:dyDescent="0.25">
      <c r="E11" s="4"/>
      <c r="H11" s="2"/>
      <c r="I11" s="2"/>
      <c r="J11" s="2"/>
      <c r="K11" s="2"/>
    </row>
    <row r="12" spans="2:11" hidden="1" x14ac:dyDescent="0.25">
      <c r="E12" s="4"/>
      <c r="H12" s="2"/>
      <c r="I12" s="2"/>
      <c r="J12" s="2"/>
      <c r="K12" s="2"/>
    </row>
    <row r="13" spans="2:11" ht="18" x14ac:dyDescent="0.25">
      <c r="B13" s="80" t="s">
        <v>42</v>
      </c>
      <c r="C13" s="25"/>
      <c r="D13" s="25"/>
      <c r="E13" s="26"/>
      <c r="F13" s="27"/>
      <c r="H13" s="2"/>
      <c r="I13" s="2"/>
      <c r="J13" s="2"/>
      <c r="K13" s="2"/>
    </row>
    <row r="14" spans="2:11" x14ac:dyDescent="0.25">
      <c r="B14" s="30" t="s">
        <v>16</v>
      </c>
      <c r="C14" s="31"/>
      <c r="D14" s="31"/>
      <c r="E14" s="31"/>
      <c r="F14" s="31"/>
      <c r="G14" s="31"/>
      <c r="H14" s="32"/>
      <c r="I14" s="2"/>
      <c r="J14" s="2"/>
      <c r="K14" s="2"/>
    </row>
    <row r="15" spans="2:11" ht="15.75" thickBot="1" x14ac:dyDescent="0.3">
      <c r="B15" s="60"/>
      <c r="C15" s="60"/>
      <c r="D15" s="59"/>
      <c r="E15" s="59"/>
      <c r="F15" s="61"/>
      <c r="G15" s="59"/>
      <c r="H15" s="59"/>
      <c r="I15" s="2"/>
      <c r="J15" s="2"/>
      <c r="K15" s="2"/>
    </row>
    <row r="16" spans="2:11" ht="21" thickBot="1" x14ac:dyDescent="0.35">
      <c r="B16" s="7" t="s">
        <v>2</v>
      </c>
      <c r="C16" s="79">
        <v>75</v>
      </c>
      <c r="D16" s="8" t="s">
        <v>17</v>
      </c>
      <c r="E16" s="2" t="s">
        <v>18</v>
      </c>
      <c r="F16" s="2"/>
      <c r="G16" s="2"/>
      <c r="H16" s="2"/>
      <c r="I16" s="2"/>
      <c r="J16" s="2"/>
      <c r="K16" s="2"/>
    </row>
    <row r="17" spans="1:14" ht="21" thickBot="1" x14ac:dyDescent="0.35">
      <c r="B17" s="9" t="s">
        <v>3</v>
      </c>
      <c r="C17" s="79">
        <v>65</v>
      </c>
      <c r="D17" s="10" t="s">
        <v>17</v>
      </c>
      <c r="E17" s="2" t="s">
        <v>19</v>
      </c>
      <c r="F17" s="2"/>
      <c r="G17" s="2">
        <f>H3</f>
        <v>0.99</v>
      </c>
      <c r="H17" s="2"/>
      <c r="I17" s="2"/>
      <c r="J17" s="2"/>
      <c r="K17" s="2"/>
    </row>
    <row r="18" spans="1:14" ht="21" thickBot="1" x14ac:dyDescent="0.35">
      <c r="B18" s="11" t="s">
        <v>20</v>
      </c>
      <c r="C18" s="79">
        <v>20</v>
      </c>
      <c r="D18" s="12" t="s">
        <v>17</v>
      </c>
      <c r="E18" s="2" t="s">
        <v>5</v>
      </c>
      <c r="F18" s="2"/>
      <c r="G18" s="2">
        <f>G2</f>
        <v>49.8</v>
      </c>
      <c r="H18" s="2"/>
      <c r="I18" s="2"/>
      <c r="J18" s="2"/>
      <c r="K18" s="2"/>
    </row>
    <row r="19" spans="1:14" x14ac:dyDescent="0.25">
      <c r="B19" s="2"/>
      <c r="C19" s="13" t="s">
        <v>14</v>
      </c>
      <c r="D19" s="13" t="s">
        <v>14</v>
      </c>
      <c r="E19" s="13" t="s">
        <v>14</v>
      </c>
      <c r="F19" s="13" t="s">
        <v>14</v>
      </c>
      <c r="G19" s="13" t="s">
        <v>14</v>
      </c>
      <c r="H19" s="2"/>
      <c r="I19" s="2"/>
      <c r="J19" s="2"/>
      <c r="K19" s="2"/>
    </row>
    <row r="20" spans="1:14" x14ac:dyDescent="0.25">
      <c r="B20" s="2"/>
      <c r="C20" s="2"/>
      <c r="D20" s="2"/>
      <c r="E20" s="2"/>
      <c r="F20" s="2"/>
      <c r="G20" s="2"/>
      <c r="H20" s="2" t="s">
        <v>14</v>
      </c>
      <c r="I20" s="2" t="s">
        <v>14</v>
      </c>
      <c r="J20" s="2" t="s">
        <v>14</v>
      </c>
      <c r="K20" s="2" t="s">
        <v>14</v>
      </c>
      <c r="L20" t="s">
        <v>14</v>
      </c>
      <c r="M20" t="s">
        <v>14</v>
      </c>
      <c r="N20" t="s">
        <v>14</v>
      </c>
    </row>
    <row r="21" spans="1:14" ht="30.75" thickBot="1" x14ac:dyDescent="0.45">
      <c r="A21" s="14" t="s">
        <v>21</v>
      </c>
      <c r="B21" s="2" t="s">
        <v>14</v>
      </c>
      <c r="C21" s="2"/>
      <c r="D21" s="2"/>
      <c r="E21" s="2"/>
      <c r="F21" s="29"/>
      <c r="G21" s="2"/>
      <c r="H21" s="2"/>
      <c r="I21" s="2"/>
      <c r="J21" s="2"/>
      <c r="K21" s="2"/>
    </row>
    <row r="22" spans="1:14" ht="20.25" x14ac:dyDescent="0.3">
      <c r="A22" s="46" t="s">
        <v>22</v>
      </c>
      <c r="B22" s="47" t="s">
        <v>23</v>
      </c>
      <c r="C22" s="111" t="s">
        <v>24</v>
      </c>
      <c r="D22" s="112"/>
      <c r="E22" s="113"/>
      <c r="F22" s="62"/>
      <c r="G22" s="48"/>
      <c r="H22" s="2"/>
      <c r="I22" s="2"/>
      <c r="J22" s="2"/>
      <c r="K22" s="2"/>
    </row>
    <row r="23" spans="1:14" ht="15.75" thickBot="1" x14ac:dyDescent="0.3">
      <c r="A23" s="45" t="s">
        <v>25</v>
      </c>
      <c r="B23" s="45" t="s">
        <v>26</v>
      </c>
      <c r="C23" s="72" t="s">
        <v>43</v>
      </c>
      <c r="D23" s="45" t="s">
        <v>44</v>
      </c>
      <c r="E23" s="45" t="s">
        <v>45</v>
      </c>
      <c r="F23" s="16"/>
      <c r="G23" s="17"/>
      <c r="H23" s="18"/>
      <c r="I23" s="16"/>
    </row>
    <row r="24" spans="1:14" x14ac:dyDescent="0.25">
      <c r="A24" s="81">
        <v>1</v>
      </c>
      <c r="B24" s="82">
        <f>SUM(A24*37.5)</f>
        <v>37.5</v>
      </c>
      <c r="C24" s="74">
        <f t="shared" ref="C24:E93" si="0">ROUND((50/49.8*($D$6*(C$23/1000)^$D$7*$G$2^($D$8+$D$9*C$23/1000)*EXP(-$D$10*$B24/C$23)))*$B24/1000,0)*1.025</f>
        <v>28.699999999999996</v>
      </c>
      <c r="D24" s="75">
        <f t="shared" si="0"/>
        <v>31.774999999999999</v>
      </c>
      <c r="E24" s="76">
        <f t="shared" si="0"/>
        <v>36.9</v>
      </c>
      <c r="F24" s="16"/>
      <c r="G24" s="18"/>
      <c r="H24" s="18"/>
      <c r="I24" s="16"/>
      <c r="J24" t="s">
        <v>14</v>
      </c>
      <c r="K24" t="s">
        <v>14</v>
      </c>
    </row>
    <row r="25" spans="1:14" x14ac:dyDescent="0.25">
      <c r="A25" s="72">
        <v>2</v>
      </c>
      <c r="B25" s="45">
        <f>SUM(A25*37.5)</f>
        <v>75</v>
      </c>
      <c r="C25" s="86">
        <f t="shared" si="0"/>
        <v>57.399999999999991</v>
      </c>
      <c r="D25" s="34">
        <f t="shared" si="0"/>
        <v>63.55</v>
      </c>
      <c r="E25" s="83">
        <f t="shared" si="0"/>
        <v>73.8</v>
      </c>
      <c r="F25" s="16"/>
      <c r="G25" s="18"/>
      <c r="H25" s="18"/>
      <c r="I25" s="16"/>
    </row>
    <row r="26" spans="1:14" x14ac:dyDescent="0.25">
      <c r="A26" s="72">
        <v>3</v>
      </c>
      <c r="B26" s="45">
        <f t="shared" ref="B26:B89" si="1">SUM(A26*37.5)</f>
        <v>112.5</v>
      </c>
      <c r="C26" s="86">
        <f t="shared" si="0"/>
        <v>86.1</v>
      </c>
      <c r="D26" s="34">
        <f t="shared" si="0"/>
        <v>96.35</v>
      </c>
      <c r="E26" s="83">
        <f t="shared" si="0"/>
        <v>110.69999999999999</v>
      </c>
      <c r="F26" s="16"/>
      <c r="G26" s="18"/>
      <c r="H26" s="18"/>
      <c r="I26" s="16"/>
    </row>
    <row r="27" spans="1:14" x14ac:dyDescent="0.25">
      <c r="A27" s="72">
        <v>4</v>
      </c>
      <c r="B27" s="45">
        <f t="shared" si="1"/>
        <v>150</v>
      </c>
      <c r="C27" s="86">
        <f t="shared" si="0"/>
        <v>114.79999999999998</v>
      </c>
      <c r="D27" s="34">
        <f t="shared" si="0"/>
        <v>128.125</v>
      </c>
      <c r="E27" s="83">
        <f t="shared" si="0"/>
        <v>147.6</v>
      </c>
      <c r="F27" s="16"/>
      <c r="G27" s="18"/>
      <c r="H27" s="18"/>
      <c r="I27" s="16"/>
    </row>
    <row r="28" spans="1:14" x14ac:dyDescent="0.25">
      <c r="A28" s="72">
        <v>5</v>
      </c>
      <c r="B28" s="45">
        <f t="shared" si="1"/>
        <v>187.5</v>
      </c>
      <c r="C28" s="86">
        <f t="shared" si="0"/>
        <v>143.5</v>
      </c>
      <c r="D28" s="34">
        <f t="shared" si="0"/>
        <v>159.89999999999998</v>
      </c>
      <c r="E28" s="83">
        <f t="shared" si="0"/>
        <v>184.49999999999997</v>
      </c>
      <c r="F28" s="16"/>
      <c r="G28" s="18"/>
      <c r="H28" s="18"/>
      <c r="I28" s="16"/>
    </row>
    <row r="29" spans="1:14" x14ac:dyDescent="0.25">
      <c r="A29" s="72">
        <v>6</v>
      </c>
      <c r="B29" s="45">
        <f t="shared" si="1"/>
        <v>225</v>
      </c>
      <c r="C29" s="86">
        <f t="shared" si="0"/>
        <v>172.2</v>
      </c>
      <c r="D29" s="34">
        <f t="shared" si="0"/>
        <v>191.67499999999998</v>
      </c>
      <c r="E29" s="83">
        <f t="shared" si="0"/>
        <v>221.39999999999998</v>
      </c>
      <c r="F29" s="16"/>
      <c r="G29" s="18"/>
      <c r="H29" s="18"/>
      <c r="I29" s="16"/>
    </row>
    <row r="30" spans="1:14" x14ac:dyDescent="0.25">
      <c r="A30" s="72">
        <v>7</v>
      </c>
      <c r="B30" s="45">
        <f t="shared" si="1"/>
        <v>262.5</v>
      </c>
      <c r="C30" s="86">
        <f t="shared" si="0"/>
        <v>200.89999999999998</v>
      </c>
      <c r="D30" s="34">
        <f t="shared" si="0"/>
        <v>224.47499999999999</v>
      </c>
      <c r="E30" s="83">
        <f t="shared" si="0"/>
        <v>258.29999999999995</v>
      </c>
      <c r="F30" s="16"/>
      <c r="G30" s="18"/>
      <c r="H30" s="18"/>
      <c r="I30" s="16"/>
    </row>
    <row r="31" spans="1:14" x14ac:dyDescent="0.25">
      <c r="A31" s="72">
        <v>8</v>
      </c>
      <c r="B31" s="45">
        <f t="shared" si="1"/>
        <v>300</v>
      </c>
      <c r="C31" s="86">
        <f t="shared" si="0"/>
        <v>229.59999999999997</v>
      </c>
      <c r="D31" s="34">
        <f t="shared" si="0"/>
        <v>256.25</v>
      </c>
      <c r="E31" s="83">
        <f t="shared" si="0"/>
        <v>295.2</v>
      </c>
      <c r="F31" s="16"/>
      <c r="G31" s="18"/>
      <c r="H31" s="18"/>
      <c r="I31" s="16"/>
    </row>
    <row r="32" spans="1:14" x14ac:dyDescent="0.25">
      <c r="A32" s="72">
        <v>9</v>
      </c>
      <c r="B32" s="45">
        <f t="shared" si="1"/>
        <v>337.5</v>
      </c>
      <c r="C32" s="86">
        <f t="shared" si="0"/>
        <v>258.29999999999995</v>
      </c>
      <c r="D32" s="34">
        <f t="shared" si="0"/>
        <v>288.02499999999998</v>
      </c>
      <c r="E32" s="83">
        <f t="shared" si="0"/>
        <v>332.09999999999997</v>
      </c>
      <c r="F32" s="16"/>
      <c r="G32" s="18"/>
      <c r="H32" s="18"/>
      <c r="I32" s="16"/>
    </row>
    <row r="33" spans="1:9" x14ac:dyDescent="0.25">
      <c r="A33" s="72">
        <v>10</v>
      </c>
      <c r="B33" s="45">
        <f t="shared" si="1"/>
        <v>375</v>
      </c>
      <c r="C33" s="86">
        <f t="shared" si="0"/>
        <v>287</v>
      </c>
      <c r="D33" s="34">
        <f t="shared" si="0"/>
        <v>319.79999999999995</v>
      </c>
      <c r="E33" s="83">
        <f t="shared" si="0"/>
        <v>370.02499999999998</v>
      </c>
      <c r="F33" s="16"/>
      <c r="G33" s="18"/>
      <c r="H33" s="18"/>
      <c r="I33" s="16"/>
    </row>
    <row r="34" spans="1:9" x14ac:dyDescent="0.25">
      <c r="A34" s="72">
        <v>11</v>
      </c>
      <c r="B34" s="45">
        <f t="shared" si="1"/>
        <v>412.5</v>
      </c>
      <c r="C34" s="86">
        <f t="shared" si="0"/>
        <v>315.7</v>
      </c>
      <c r="D34" s="34">
        <f t="shared" si="0"/>
        <v>352.59999999999997</v>
      </c>
      <c r="E34" s="83">
        <f t="shared" si="0"/>
        <v>406.92499999999995</v>
      </c>
      <c r="F34" s="16"/>
      <c r="G34" s="18"/>
      <c r="H34" s="18"/>
      <c r="I34" s="16"/>
    </row>
    <row r="35" spans="1:9" x14ac:dyDescent="0.25">
      <c r="A35" s="72">
        <v>12</v>
      </c>
      <c r="B35" s="45">
        <f t="shared" si="1"/>
        <v>450</v>
      </c>
      <c r="C35" s="86">
        <f t="shared" si="0"/>
        <v>344.4</v>
      </c>
      <c r="D35" s="34">
        <f t="shared" si="0"/>
        <v>384.37499999999994</v>
      </c>
      <c r="E35" s="83">
        <f t="shared" si="0"/>
        <v>443.82499999999999</v>
      </c>
      <c r="F35" s="16"/>
      <c r="G35" s="18"/>
      <c r="H35" s="18"/>
      <c r="I35" s="16"/>
    </row>
    <row r="36" spans="1:9" x14ac:dyDescent="0.25">
      <c r="A36" s="72">
        <v>13</v>
      </c>
      <c r="B36" s="45">
        <f t="shared" si="1"/>
        <v>487.5</v>
      </c>
      <c r="C36" s="86">
        <f t="shared" si="0"/>
        <v>373.09999999999997</v>
      </c>
      <c r="D36" s="34">
        <f t="shared" si="0"/>
        <v>416.15</v>
      </c>
      <c r="E36" s="83">
        <f t="shared" si="0"/>
        <v>480.72499999999997</v>
      </c>
      <c r="F36" s="16"/>
      <c r="G36" s="18"/>
      <c r="H36" s="18"/>
      <c r="I36" s="16"/>
    </row>
    <row r="37" spans="1:9" x14ac:dyDescent="0.25">
      <c r="A37" s="72">
        <v>14</v>
      </c>
      <c r="B37" s="45">
        <f t="shared" si="1"/>
        <v>525</v>
      </c>
      <c r="C37" s="86">
        <f t="shared" si="0"/>
        <v>401.79999999999995</v>
      </c>
      <c r="D37" s="34">
        <f t="shared" si="0"/>
        <v>447.92499999999995</v>
      </c>
      <c r="E37" s="83">
        <f t="shared" si="0"/>
        <v>517.625</v>
      </c>
      <c r="F37" s="16"/>
      <c r="G37" s="18"/>
      <c r="H37" s="18"/>
      <c r="I37" s="16"/>
    </row>
    <row r="38" spans="1:9" x14ac:dyDescent="0.25">
      <c r="A38" s="72">
        <v>15</v>
      </c>
      <c r="B38" s="45">
        <f t="shared" si="1"/>
        <v>562.5</v>
      </c>
      <c r="C38" s="86">
        <f t="shared" si="0"/>
        <v>430.49999999999994</v>
      </c>
      <c r="D38" s="34">
        <f t="shared" si="0"/>
        <v>480.72499999999997</v>
      </c>
      <c r="E38" s="83">
        <f t="shared" si="0"/>
        <v>554.52499999999998</v>
      </c>
      <c r="F38" s="16"/>
      <c r="G38" s="18"/>
      <c r="H38" s="18"/>
      <c r="I38" s="16"/>
    </row>
    <row r="39" spans="1:9" x14ac:dyDescent="0.25">
      <c r="A39" s="72">
        <v>16</v>
      </c>
      <c r="B39" s="45">
        <f t="shared" si="1"/>
        <v>600</v>
      </c>
      <c r="C39" s="86">
        <f t="shared" si="0"/>
        <v>459.19999999999993</v>
      </c>
      <c r="D39" s="34">
        <f t="shared" si="0"/>
        <v>512.5</v>
      </c>
      <c r="E39" s="83">
        <f t="shared" si="0"/>
        <v>591.42499999999995</v>
      </c>
      <c r="F39" s="16"/>
      <c r="G39" s="18"/>
      <c r="H39" s="18"/>
      <c r="I39" s="16"/>
    </row>
    <row r="40" spans="1:9" x14ac:dyDescent="0.25">
      <c r="A40" s="72">
        <v>17</v>
      </c>
      <c r="B40" s="45">
        <f t="shared" si="1"/>
        <v>637.5</v>
      </c>
      <c r="C40" s="86">
        <f t="shared" si="0"/>
        <v>487.9</v>
      </c>
      <c r="D40" s="34">
        <f t="shared" si="0"/>
        <v>544.27499999999998</v>
      </c>
      <c r="E40" s="83">
        <f t="shared" si="0"/>
        <v>628.32499999999993</v>
      </c>
      <c r="F40" s="16"/>
      <c r="G40" s="18"/>
      <c r="H40" s="18"/>
      <c r="I40" s="16"/>
    </row>
    <row r="41" spans="1:9" x14ac:dyDescent="0.25">
      <c r="A41" s="72">
        <v>18</v>
      </c>
      <c r="B41" s="45">
        <f t="shared" si="1"/>
        <v>675</v>
      </c>
      <c r="C41" s="86">
        <f t="shared" si="0"/>
        <v>516.59999999999991</v>
      </c>
      <c r="D41" s="34">
        <f t="shared" si="0"/>
        <v>576.04999999999995</v>
      </c>
      <c r="E41" s="83">
        <f t="shared" si="0"/>
        <v>665.22499999999991</v>
      </c>
      <c r="F41" s="16"/>
      <c r="G41" s="18"/>
      <c r="H41" s="18"/>
      <c r="I41" s="16"/>
    </row>
    <row r="42" spans="1:9" x14ac:dyDescent="0.25">
      <c r="A42" s="72">
        <v>19</v>
      </c>
      <c r="B42" s="45">
        <f t="shared" si="1"/>
        <v>712.5</v>
      </c>
      <c r="C42" s="86">
        <f t="shared" si="0"/>
        <v>545.29999999999995</v>
      </c>
      <c r="D42" s="34">
        <f t="shared" si="0"/>
        <v>607.82499999999993</v>
      </c>
      <c r="E42" s="83">
        <f t="shared" si="0"/>
        <v>702.12499999999989</v>
      </c>
      <c r="F42" s="16"/>
      <c r="G42" s="18"/>
      <c r="H42" s="18"/>
      <c r="I42" s="16"/>
    </row>
    <row r="43" spans="1:9" x14ac:dyDescent="0.25">
      <c r="A43" s="72">
        <v>20</v>
      </c>
      <c r="B43" s="45">
        <f t="shared" si="1"/>
        <v>750</v>
      </c>
      <c r="C43" s="86">
        <f t="shared" si="0"/>
        <v>574</v>
      </c>
      <c r="D43" s="34">
        <f t="shared" si="0"/>
        <v>640.625</v>
      </c>
      <c r="E43" s="83">
        <f t="shared" si="0"/>
        <v>739.02499999999998</v>
      </c>
      <c r="F43" s="16"/>
      <c r="G43" s="18"/>
      <c r="H43" s="18"/>
      <c r="I43" s="16"/>
    </row>
    <row r="44" spans="1:9" x14ac:dyDescent="0.25">
      <c r="A44" s="72">
        <v>21</v>
      </c>
      <c r="B44" s="45">
        <f t="shared" si="1"/>
        <v>787.5</v>
      </c>
      <c r="C44" s="86">
        <f t="shared" si="0"/>
        <v>602.69999999999993</v>
      </c>
      <c r="D44" s="34">
        <f t="shared" si="0"/>
        <v>672.4</v>
      </c>
      <c r="E44" s="83">
        <f t="shared" si="0"/>
        <v>775.92499999999995</v>
      </c>
      <c r="F44" s="16"/>
      <c r="G44" s="18"/>
      <c r="H44" s="18"/>
      <c r="I44" s="16"/>
    </row>
    <row r="45" spans="1:9" x14ac:dyDescent="0.25">
      <c r="A45" s="72">
        <v>22</v>
      </c>
      <c r="B45" s="45">
        <f t="shared" si="1"/>
        <v>825</v>
      </c>
      <c r="C45" s="86">
        <f t="shared" si="0"/>
        <v>631.4</v>
      </c>
      <c r="D45" s="34">
        <f t="shared" si="0"/>
        <v>704.17499999999995</v>
      </c>
      <c r="E45" s="83">
        <f t="shared" si="0"/>
        <v>812.82499999999993</v>
      </c>
      <c r="F45" s="16"/>
      <c r="G45" s="18"/>
      <c r="H45" s="18"/>
      <c r="I45" s="16"/>
    </row>
    <row r="46" spans="1:9" x14ac:dyDescent="0.25">
      <c r="A46" s="72">
        <v>23</v>
      </c>
      <c r="B46" s="45">
        <f t="shared" si="1"/>
        <v>862.5</v>
      </c>
      <c r="C46" s="86">
        <f t="shared" si="0"/>
        <v>660.09999999999991</v>
      </c>
      <c r="D46" s="34">
        <f t="shared" si="0"/>
        <v>735.94999999999993</v>
      </c>
      <c r="E46" s="83">
        <f t="shared" si="0"/>
        <v>849.72499999999991</v>
      </c>
      <c r="F46" s="16"/>
      <c r="G46" s="18"/>
      <c r="H46" s="18"/>
      <c r="I46" s="16"/>
    </row>
    <row r="47" spans="1:9" x14ac:dyDescent="0.25">
      <c r="A47" s="72">
        <v>24</v>
      </c>
      <c r="B47" s="45">
        <f t="shared" si="1"/>
        <v>900</v>
      </c>
      <c r="C47" s="86">
        <f t="shared" si="0"/>
        <v>688.8</v>
      </c>
      <c r="D47" s="34">
        <f t="shared" si="0"/>
        <v>768.74999999999989</v>
      </c>
      <c r="E47" s="83">
        <f t="shared" si="0"/>
        <v>886.62499999999989</v>
      </c>
      <c r="F47" s="16"/>
      <c r="G47" s="18"/>
      <c r="H47" s="18"/>
      <c r="I47" s="16"/>
    </row>
    <row r="48" spans="1:9" x14ac:dyDescent="0.25">
      <c r="A48" s="72">
        <v>25</v>
      </c>
      <c r="B48" s="45">
        <f t="shared" si="1"/>
        <v>937.5</v>
      </c>
      <c r="C48" s="86">
        <f t="shared" si="0"/>
        <v>717.49999999999989</v>
      </c>
      <c r="D48" s="34">
        <f t="shared" si="0"/>
        <v>800.52499999999998</v>
      </c>
      <c r="E48" s="83">
        <f t="shared" si="0"/>
        <v>923.52499999999986</v>
      </c>
      <c r="F48" s="16"/>
      <c r="G48" s="18"/>
      <c r="H48" s="18"/>
      <c r="I48" s="16"/>
    </row>
    <row r="49" spans="1:9" x14ac:dyDescent="0.25">
      <c r="A49" s="72">
        <v>26</v>
      </c>
      <c r="B49" s="45">
        <f t="shared" si="1"/>
        <v>975</v>
      </c>
      <c r="C49" s="86">
        <f t="shared" si="0"/>
        <v>746.19999999999993</v>
      </c>
      <c r="D49" s="34">
        <f t="shared" si="0"/>
        <v>832.3</v>
      </c>
      <c r="E49" s="83">
        <f t="shared" si="0"/>
        <v>960.42499999999995</v>
      </c>
      <c r="F49" s="16"/>
      <c r="G49" s="18"/>
      <c r="H49" s="18"/>
      <c r="I49" s="16"/>
    </row>
    <row r="50" spans="1:9" x14ac:dyDescent="0.25">
      <c r="A50" s="72">
        <v>27</v>
      </c>
      <c r="B50" s="45">
        <f t="shared" si="1"/>
        <v>1012.5</v>
      </c>
      <c r="C50" s="86">
        <f t="shared" si="0"/>
        <v>774.9</v>
      </c>
      <c r="D50" s="34">
        <f t="shared" si="0"/>
        <v>864.07499999999993</v>
      </c>
      <c r="E50" s="83">
        <f t="shared" si="0"/>
        <v>997.32499999999993</v>
      </c>
      <c r="F50" s="16"/>
      <c r="G50" s="18"/>
      <c r="H50" s="18"/>
      <c r="I50" s="16"/>
    </row>
    <row r="51" spans="1:9" x14ac:dyDescent="0.25">
      <c r="A51" s="72">
        <v>28</v>
      </c>
      <c r="B51" s="45">
        <f t="shared" si="1"/>
        <v>1050</v>
      </c>
      <c r="C51" s="86">
        <f t="shared" si="0"/>
        <v>803.59999999999991</v>
      </c>
      <c r="D51" s="34">
        <f t="shared" si="0"/>
        <v>896.87499999999989</v>
      </c>
      <c r="E51" s="83">
        <f t="shared" si="0"/>
        <v>1034.2249999999999</v>
      </c>
      <c r="F51" s="16"/>
      <c r="G51" s="18"/>
      <c r="H51" s="18"/>
      <c r="I51" s="16"/>
    </row>
    <row r="52" spans="1:9" x14ac:dyDescent="0.25">
      <c r="A52" s="72">
        <v>29</v>
      </c>
      <c r="B52" s="45">
        <f t="shared" si="1"/>
        <v>1087.5</v>
      </c>
      <c r="C52" s="86">
        <f t="shared" si="0"/>
        <v>832.3</v>
      </c>
      <c r="D52" s="34">
        <f t="shared" si="0"/>
        <v>928.64999999999986</v>
      </c>
      <c r="E52" s="83">
        <f t="shared" si="0"/>
        <v>1071.125</v>
      </c>
      <c r="F52" s="16"/>
      <c r="G52" s="18"/>
      <c r="H52" s="18"/>
      <c r="I52" s="16"/>
    </row>
    <row r="53" spans="1:9" x14ac:dyDescent="0.25">
      <c r="A53" s="72">
        <v>30</v>
      </c>
      <c r="B53" s="45">
        <f t="shared" si="1"/>
        <v>1125</v>
      </c>
      <c r="C53" s="86">
        <f t="shared" si="0"/>
        <v>860.99999999999989</v>
      </c>
      <c r="D53" s="34">
        <f t="shared" si="0"/>
        <v>960.42499999999995</v>
      </c>
      <c r="E53" s="83">
        <f t="shared" si="0"/>
        <v>1109.05</v>
      </c>
      <c r="F53" s="16"/>
      <c r="G53" s="18"/>
      <c r="H53" s="18"/>
      <c r="I53" s="16"/>
    </row>
    <row r="54" spans="1:9" x14ac:dyDescent="0.25">
      <c r="A54" s="72">
        <v>31</v>
      </c>
      <c r="B54" s="45">
        <f t="shared" si="1"/>
        <v>1162.5</v>
      </c>
      <c r="C54" s="86">
        <f t="shared" si="0"/>
        <v>889.69999999999993</v>
      </c>
      <c r="D54" s="34">
        <f t="shared" si="0"/>
        <v>992.19999999999993</v>
      </c>
      <c r="E54" s="83">
        <f t="shared" si="0"/>
        <v>1145.9499999999998</v>
      </c>
      <c r="F54" s="16"/>
      <c r="G54" s="18"/>
      <c r="H54" s="18"/>
      <c r="I54" s="16"/>
    </row>
    <row r="55" spans="1:9" x14ac:dyDescent="0.25">
      <c r="A55" s="72">
        <v>32</v>
      </c>
      <c r="B55" s="45">
        <f t="shared" si="1"/>
        <v>1200</v>
      </c>
      <c r="C55" s="86">
        <f t="shared" si="0"/>
        <v>918.39999999999986</v>
      </c>
      <c r="D55" s="34">
        <f t="shared" si="0"/>
        <v>1023.9749999999999</v>
      </c>
      <c r="E55" s="83">
        <f t="shared" si="0"/>
        <v>1182.8499999999999</v>
      </c>
      <c r="F55" s="16"/>
      <c r="G55" s="18"/>
      <c r="H55" s="18"/>
      <c r="I55" s="16"/>
    </row>
    <row r="56" spans="1:9" x14ac:dyDescent="0.25">
      <c r="A56" s="72">
        <v>33</v>
      </c>
      <c r="B56" s="45">
        <f t="shared" si="1"/>
        <v>1237.5</v>
      </c>
      <c r="C56" s="86">
        <f t="shared" si="0"/>
        <v>947.09999999999991</v>
      </c>
      <c r="D56" s="34">
        <f t="shared" si="0"/>
        <v>1056.7749999999999</v>
      </c>
      <c r="E56" s="83">
        <f t="shared" si="0"/>
        <v>1219.75</v>
      </c>
      <c r="F56" s="16"/>
      <c r="G56" s="18"/>
      <c r="H56" s="18"/>
      <c r="I56" s="16"/>
    </row>
    <row r="57" spans="1:9" x14ac:dyDescent="0.25">
      <c r="A57" s="72">
        <v>34</v>
      </c>
      <c r="B57" s="45">
        <f t="shared" si="1"/>
        <v>1275</v>
      </c>
      <c r="C57" s="86">
        <f t="shared" si="0"/>
        <v>975.8</v>
      </c>
      <c r="D57" s="34">
        <f t="shared" si="0"/>
        <v>1088.55</v>
      </c>
      <c r="E57" s="83">
        <f t="shared" si="0"/>
        <v>1256.6499999999999</v>
      </c>
      <c r="F57" s="16"/>
      <c r="G57" s="18"/>
      <c r="H57" s="18"/>
      <c r="I57" s="16"/>
    </row>
    <row r="58" spans="1:9" x14ac:dyDescent="0.25">
      <c r="A58" s="72">
        <v>35</v>
      </c>
      <c r="B58" s="45">
        <f t="shared" si="1"/>
        <v>1312.5</v>
      </c>
      <c r="C58" s="86">
        <f t="shared" si="0"/>
        <v>1004.4999999999999</v>
      </c>
      <c r="D58" s="34">
        <f t="shared" si="0"/>
        <v>1120.3249999999998</v>
      </c>
      <c r="E58" s="83">
        <f t="shared" si="0"/>
        <v>1293.55</v>
      </c>
      <c r="F58" s="16"/>
      <c r="G58" s="18"/>
      <c r="H58" s="18"/>
      <c r="I58" s="16"/>
    </row>
    <row r="59" spans="1:9" x14ac:dyDescent="0.25">
      <c r="A59" s="72">
        <v>36</v>
      </c>
      <c r="B59" s="45">
        <f t="shared" si="1"/>
        <v>1350</v>
      </c>
      <c r="C59" s="86">
        <f t="shared" si="0"/>
        <v>1033.1999999999998</v>
      </c>
      <c r="D59" s="34">
        <f t="shared" si="0"/>
        <v>1152.0999999999999</v>
      </c>
      <c r="E59" s="83">
        <f t="shared" si="0"/>
        <v>1330.4499999999998</v>
      </c>
      <c r="F59" s="16"/>
      <c r="G59" s="18"/>
      <c r="H59" s="18"/>
      <c r="I59" s="16"/>
    </row>
    <row r="60" spans="1:9" x14ac:dyDescent="0.25">
      <c r="A60" s="72">
        <v>37</v>
      </c>
      <c r="B60" s="45">
        <f t="shared" si="1"/>
        <v>1387.5</v>
      </c>
      <c r="C60" s="86">
        <f t="shared" si="0"/>
        <v>1061.8999999999999</v>
      </c>
      <c r="D60" s="34">
        <f t="shared" si="0"/>
        <v>1184.8999999999999</v>
      </c>
      <c r="E60" s="83">
        <f t="shared" si="0"/>
        <v>1367.35</v>
      </c>
      <c r="F60" s="16"/>
      <c r="G60" s="18"/>
      <c r="H60" s="18"/>
      <c r="I60" s="16"/>
    </row>
    <row r="61" spans="1:9" x14ac:dyDescent="0.25">
      <c r="A61" s="72">
        <v>38</v>
      </c>
      <c r="B61" s="45">
        <f t="shared" si="1"/>
        <v>1425</v>
      </c>
      <c r="C61" s="86">
        <f t="shared" si="0"/>
        <v>1090.5999999999999</v>
      </c>
      <c r="D61" s="34">
        <f t="shared" si="0"/>
        <v>1216.675</v>
      </c>
      <c r="E61" s="83">
        <f t="shared" si="0"/>
        <v>1404.2499999999998</v>
      </c>
      <c r="F61" s="16"/>
      <c r="G61" s="18"/>
      <c r="H61" s="18"/>
      <c r="I61" s="16"/>
    </row>
    <row r="62" spans="1:9" x14ac:dyDescent="0.25">
      <c r="A62" s="72">
        <v>39</v>
      </c>
      <c r="B62" s="45">
        <f t="shared" si="1"/>
        <v>1462.5</v>
      </c>
      <c r="C62" s="86">
        <f t="shared" si="0"/>
        <v>1119.3</v>
      </c>
      <c r="D62" s="34">
        <f t="shared" si="0"/>
        <v>1248.4499999999998</v>
      </c>
      <c r="E62" s="83">
        <f t="shared" si="0"/>
        <v>1441.1499999999999</v>
      </c>
      <c r="F62" s="16"/>
      <c r="G62" s="18"/>
      <c r="H62" s="18"/>
      <c r="I62" s="16"/>
    </row>
    <row r="63" spans="1:9" x14ac:dyDescent="0.25">
      <c r="A63" s="72">
        <v>40</v>
      </c>
      <c r="B63" s="45">
        <f t="shared" si="1"/>
        <v>1500</v>
      </c>
      <c r="C63" s="86">
        <f t="shared" si="0"/>
        <v>1148</v>
      </c>
      <c r="D63" s="34">
        <f t="shared" si="0"/>
        <v>1280.2249999999999</v>
      </c>
      <c r="E63" s="83">
        <f t="shared" si="0"/>
        <v>1478.05</v>
      </c>
      <c r="F63" s="16"/>
      <c r="G63" s="18"/>
      <c r="H63" s="18"/>
      <c r="I63" s="16"/>
    </row>
    <row r="64" spans="1:9" x14ac:dyDescent="0.25">
      <c r="A64" s="72">
        <v>41</v>
      </c>
      <c r="B64" s="45">
        <f t="shared" si="1"/>
        <v>1537.5</v>
      </c>
      <c r="C64" s="86">
        <f t="shared" si="0"/>
        <v>1176.6999999999998</v>
      </c>
      <c r="D64" s="34">
        <f t="shared" si="0"/>
        <v>1313.0249999999999</v>
      </c>
      <c r="E64" s="83">
        <f t="shared" si="0"/>
        <v>1514.9499999999998</v>
      </c>
      <c r="F64" s="16"/>
      <c r="G64" s="18"/>
      <c r="H64" s="18"/>
      <c r="I64" s="16"/>
    </row>
    <row r="65" spans="1:9" x14ac:dyDescent="0.25">
      <c r="A65" s="72">
        <v>42</v>
      </c>
      <c r="B65" s="45">
        <f t="shared" si="1"/>
        <v>1575</v>
      </c>
      <c r="C65" s="86">
        <f t="shared" si="0"/>
        <v>1205.3999999999999</v>
      </c>
      <c r="D65" s="34">
        <f t="shared" si="0"/>
        <v>1344.8</v>
      </c>
      <c r="E65" s="83">
        <f t="shared" si="0"/>
        <v>1551.85</v>
      </c>
      <c r="F65" s="16"/>
      <c r="G65" s="18"/>
      <c r="H65" s="18"/>
      <c r="I65" s="16"/>
    </row>
    <row r="66" spans="1:9" x14ac:dyDescent="0.25">
      <c r="A66" s="72">
        <v>43</v>
      </c>
      <c r="B66" s="45">
        <f t="shared" si="1"/>
        <v>1612.5</v>
      </c>
      <c r="C66" s="86">
        <f t="shared" si="0"/>
        <v>1234.0999999999999</v>
      </c>
      <c r="D66" s="34">
        <f t="shared" si="0"/>
        <v>1376.5749999999998</v>
      </c>
      <c r="E66" s="83">
        <f t="shared" si="0"/>
        <v>1588.7499999999998</v>
      </c>
      <c r="F66" s="16"/>
      <c r="G66" s="18"/>
      <c r="H66" s="18"/>
      <c r="I66" s="16"/>
    </row>
    <row r="67" spans="1:9" x14ac:dyDescent="0.25">
      <c r="A67" s="72">
        <v>44</v>
      </c>
      <c r="B67" s="45">
        <f t="shared" si="1"/>
        <v>1650</v>
      </c>
      <c r="C67" s="86">
        <f t="shared" si="0"/>
        <v>1262.8</v>
      </c>
      <c r="D67" s="34">
        <f t="shared" si="0"/>
        <v>1408.35</v>
      </c>
      <c r="E67" s="83">
        <f t="shared" si="0"/>
        <v>1625.6499999999999</v>
      </c>
      <c r="F67" s="16"/>
      <c r="G67" s="18"/>
      <c r="H67" s="18"/>
      <c r="I67" s="16"/>
    </row>
    <row r="68" spans="1:9" x14ac:dyDescent="0.25">
      <c r="A68" s="72">
        <v>45</v>
      </c>
      <c r="B68" s="45">
        <f t="shared" si="1"/>
        <v>1687.5</v>
      </c>
      <c r="C68" s="86">
        <f t="shared" si="0"/>
        <v>1291.5</v>
      </c>
      <c r="D68" s="34">
        <f t="shared" si="0"/>
        <v>1441.1499999999999</v>
      </c>
      <c r="E68" s="83">
        <f t="shared" si="0"/>
        <v>1662.55</v>
      </c>
      <c r="F68" s="16"/>
      <c r="G68" s="18"/>
      <c r="H68" s="18"/>
      <c r="I68" s="16"/>
    </row>
    <row r="69" spans="1:9" x14ac:dyDescent="0.25">
      <c r="A69" s="72">
        <v>46</v>
      </c>
      <c r="B69" s="45">
        <f t="shared" si="1"/>
        <v>1725</v>
      </c>
      <c r="C69" s="86">
        <f t="shared" si="0"/>
        <v>1320.1999999999998</v>
      </c>
      <c r="D69" s="34">
        <f t="shared" si="0"/>
        <v>1472.925</v>
      </c>
      <c r="E69" s="83">
        <f t="shared" si="0"/>
        <v>1699.4499999999998</v>
      </c>
      <c r="F69" s="16"/>
      <c r="G69" s="18"/>
      <c r="H69" s="18"/>
      <c r="I69" s="16"/>
    </row>
    <row r="70" spans="1:9" x14ac:dyDescent="0.25">
      <c r="A70" s="72">
        <v>47</v>
      </c>
      <c r="B70" s="45">
        <f t="shared" si="1"/>
        <v>1762.5</v>
      </c>
      <c r="C70" s="86">
        <f t="shared" si="0"/>
        <v>1348.8999999999999</v>
      </c>
      <c r="D70" s="34">
        <f t="shared" si="0"/>
        <v>1504.6999999999998</v>
      </c>
      <c r="E70" s="83">
        <f t="shared" si="0"/>
        <v>1736.35</v>
      </c>
      <c r="F70" s="16"/>
      <c r="G70" s="18"/>
      <c r="H70" s="18"/>
      <c r="I70" s="16"/>
    </row>
    <row r="71" spans="1:9" x14ac:dyDescent="0.25">
      <c r="A71" s="72">
        <v>48</v>
      </c>
      <c r="B71" s="45">
        <f t="shared" si="1"/>
        <v>1800</v>
      </c>
      <c r="C71" s="86">
        <f t="shared" si="0"/>
        <v>1377.6</v>
      </c>
      <c r="D71" s="34">
        <f t="shared" si="0"/>
        <v>1536.4749999999999</v>
      </c>
      <c r="E71" s="83">
        <f t="shared" si="0"/>
        <v>1773.2499999999998</v>
      </c>
      <c r="F71" s="16"/>
      <c r="G71" s="18"/>
      <c r="H71" s="18"/>
      <c r="I71" s="16"/>
    </row>
    <row r="72" spans="1:9" x14ac:dyDescent="0.25">
      <c r="A72" s="72">
        <v>49</v>
      </c>
      <c r="B72" s="45">
        <f t="shared" si="1"/>
        <v>1837.5</v>
      </c>
      <c r="C72" s="86">
        <f t="shared" si="0"/>
        <v>1406.3</v>
      </c>
      <c r="D72" s="34">
        <f t="shared" si="0"/>
        <v>1568.2499999999998</v>
      </c>
      <c r="E72" s="83">
        <f t="shared" si="0"/>
        <v>1810.1499999999999</v>
      </c>
      <c r="F72" s="16"/>
      <c r="G72" s="18"/>
      <c r="H72" s="18"/>
      <c r="I72" s="16"/>
    </row>
    <row r="73" spans="1:9" x14ac:dyDescent="0.25">
      <c r="A73" s="72">
        <v>50</v>
      </c>
      <c r="B73" s="45">
        <f t="shared" si="1"/>
        <v>1875</v>
      </c>
      <c r="C73" s="86">
        <f t="shared" si="0"/>
        <v>1434.9999999999998</v>
      </c>
      <c r="D73" s="34">
        <f t="shared" si="0"/>
        <v>1601.05</v>
      </c>
      <c r="E73" s="83">
        <f t="shared" si="0"/>
        <v>1848.0749999999998</v>
      </c>
      <c r="F73" s="16"/>
      <c r="G73" s="18"/>
      <c r="H73" s="18"/>
      <c r="I73" s="16"/>
    </row>
    <row r="74" spans="1:9" x14ac:dyDescent="0.25">
      <c r="A74" s="72">
        <v>51</v>
      </c>
      <c r="B74" s="45">
        <f t="shared" si="1"/>
        <v>1912.5</v>
      </c>
      <c r="C74" s="86">
        <f t="shared" si="0"/>
        <v>1463.6999999999998</v>
      </c>
      <c r="D74" s="34">
        <f t="shared" si="0"/>
        <v>1632.8249999999998</v>
      </c>
      <c r="E74" s="83">
        <f t="shared" si="0"/>
        <v>1884.9749999999999</v>
      </c>
      <c r="F74" s="16"/>
      <c r="G74" s="18"/>
      <c r="H74" s="18"/>
      <c r="I74" s="16"/>
    </row>
    <row r="75" spans="1:9" x14ac:dyDescent="0.25">
      <c r="A75" s="72">
        <v>52</v>
      </c>
      <c r="B75" s="45">
        <f t="shared" si="1"/>
        <v>1950</v>
      </c>
      <c r="C75" s="86">
        <f t="shared" si="0"/>
        <v>1492.3999999999999</v>
      </c>
      <c r="D75" s="34">
        <f t="shared" si="0"/>
        <v>1664.6</v>
      </c>
      <c r="E75" s="83">
        <f t="shared" si="0"/>
        <v>1921.8749999999998</v>
      </c>
      <c r="F75" s="16"/>
      <c r="G75" s="18"/>
      <c r="H75" s="18"/>
      <c r="I75" s="16"/>
    </row>
    <row r="76" spans="1:9" x14ac:dyDescent="0.25">
      <c r="A76" s="72">
        <v>53</v>
      </c>
      <c r="B76" s="45">
        <f t="shared" si="1"/>
        <v>1987.5</v>
      </c>
      <c r="C76" s="86">
        <f t="shared" si="0"/>
        <v>1521.1</v>
      </c>
      <c r="D76" s="34">
        <f t="shared" si="0"/>
        <v>1696.3749999999998</v>
      </c>
      <c r="E76" s="83">
        <f t="shared" si="0"/>
        <v>1958.7749999999999</v>
      </c>
      <c r="F76" s="16"/>
      <c r="G76" s="18"/>
      <c r="H76" s="18"/>
      <c r="I76" s="16"/>
    </row>
    <row r="77" spans="1:9" x14ac:dyDescent="0.25">
      <c r="A77" s="72">
        <v>54</v>
      </c>
      <c r="B77" s="45">
        <f t="shared" si="1"/>
        <v>2025</v>
      </c>
      <c r="C77" s="86">
        <f t="shared" si="0"/>
        <v>1549.8</v>
      </c>
      <c r="D77" s="34">
        <f t="shared" si="0"/>
        <v>1729.175</v>
      </c>
      <c r="E77" s="83">
        <f t="shared" si="0"/>
        <v>1995.6749999999997</v>
      </c>
      <c r="F77" s="16"/>
      <c r="G77" s="18"/>
      <c r="H77" s="18"/>
      <c r="I77" s="16"/>
    </row>
    <row r="78" spans="1:9" x14ac:dyDescent="0.25">
      <c r="A78" s="72">
        <v>55</v>
      </c>
      <c r="B78" s="45">
        <f t="shared" si="1"/>
        <v>2062.5</v>
      </c>
      <c r="C78" s="86">
        <f t="shared" si="0"/>
        <v>1578.4999999999998</v>
      </c>
      <c r="D78" s="34">
        <f t="shared" si="0"/>
        <v>1760.9499999999998</v>
      </c>
      <c r="E78" s="83">
        <f t="shared" si="0"/>
        <v>2032.5749999999998</v>
      </c>
      <c r="F78" s="16"/>
      <c r="G78" s="18"/>
      <c r="H78" s="18"/>
      <c r="I78" s="16"/>
    </row>
    <row r="79" spans="1:9" x14ac:dyDescent="0.25">
      <c r="A79" s="72">
        <v>56</v>
      </c>
      <c r="B79" s="45">
        <f t="shared" si="1"/>
        <v>2100</v>
      </c>
      <c r="C79" s="86">
        <f t="shared" si="0"/>
        <v>1607.1999999999998</v>
      </c>
      <c r="D79" s="34">
        <f t="shared" si="0"/>
        <v>1792.7249999999999</v>
      </c>
      <c r="E79" s="83">
        <f t="shared" si="0"/>
        <v>2069.4749999999999</v>
      </c>
      <c r="F79" s="16"/>
      <c r="G79" s="18"/>
      <c r="H79" s="18"/>
      <c r="I79" s="16"/>
    </row>
    <row r="80" spans="1:9" x14ac:dyDescent="0.25">
      <c r="A80" s="72">
        <v>57</v>
      </c>
      <c r="B80" s="45">
        <f t="shared" si="1"/>
        <v>2137.5</v>
      </c>
      <c r="C80" s="86">
        <f t="shared" si="0"/>
        <v>1635.8999999999999</v>
      </c>
      <c r="D80" s="34">
        <f t="shared" si="0"/>
        <v>1824.4999999999998</v>
      </c>
      <c r="E80" s="83">
        <f t="shared" si="0"/>
        <v>2106.375</v>
      </c>
      <c r="F80" s="16"/>
      <c r="G80" s="18"/>
      <c r="H80" s="18"/>
      <c r="I80" s="16"/>
    </row>
    <row r="81" spans="1:9" x14ac:dyDescent="0.25">
      <c r="A81" s="72">
        <v>58</v>
      </c>
      <c r="B81" s="45">
        <f t="shared" si="1"/>
        <v>2175</v>
      </c>
      <c r="C81" s="86">
        <f t="shared" si="0"/>
        <v>1664.6</v>
      </c>
      <c r="D81" s="34">
        <f t="shared" si="0"/>
        <v>1857.2999999999997</v>
      </c>
      <c r="E81" s="83">
        <f t="shared" si="0"/>
        <v>2143.2749999999996</v>
      </c>
      <c r="F81" s="16"/>
      <c r="G81" s="18"/>
      <c r="H81" s="18"/>
      <c r="I81" s="16"/>
    </row>
    <row r="82" spans="1:9" x14ac:dyDescent="0.25">
      <c r="A82" s="72">
        <v>59</v>
      </c>
      <c r="B82" s="45">
        <f t="shared" si="1"/>
        <v>2212.5</v>
      </c>
      <c r="C82" s="86">
        <f t="shared" si="0"/>
        <v>1693.3</v>
      </c>
      <c r="D82" s="34">
        <f t="shared" si="0"/>
        <v>1889.0749999999998</v>
      </c>
      <c r="E82" s="83">
        <f t="shared" si="0"/>
        <v>2180.1749999999997</v>
      </c>
      <c r="F82" s="16"/>
      <c r="G82" s="18"/>
      <c r="H82" s="18"/>
      <c r="I82" s="16"/>
    </row>
    <row r="83" spans="1:9" x14ac:dyDescent="0.25">
      <c r="A83" s="72">
        <v>60</v>
      </c>
      <c r="B83" s="45">
        <f t="shared" si="1"/>
        <v>2250</v>
      </c>
      <c r="C83" s="86">
        <f t="shared" si="0"/>
        <v>1721.9999999999998</v>
      </c>
      <c r="D83" s="34">
        <f t="shared" si="0"/>
        <v>1920.85</v>
      </c>
      <c r="E83" s="83">
        <f t="shared" si="0"/>
        <v>2217.0749999999998</v>
      </c>
      <c r="F83" s="16"/>
      <c r="G83" s="18"/>
      <c r="H83" s="18"/>
      <c r="I83" s="16"/>
    </row>
    <row r="84" spans="1:9" x14ac:dyDescent="0.25">
      <c r="A84" s="72">
        <v>61</v>
      </c>
      <c r="B84" s="45">
        <f t="shared" si="1"/>
        <v>2287.5</v>
      </c>
      <c r="C84" s="86">
        <f t="shared" si="0"/>
        <v>1750.6999999999998</v>
      </c>
      <c r="D84" s="34">
        <f t="shared" si="0"/>
        <v>1952.6249999999998</v>
      </c>
      <c r="E84" s="83">
        <f t="shared" si="0"/>
        <v>2253.9749999999999</v>
      </c>
      <c r="F84" s="16"/>
      <c r="G84" s="18"/>
      <c r="H84" s="18"/>
      <c r="I84" s="16"/>
    </row>
    <row r="85" spans="1:9" x14ac:dyDescent="0.25">
      <c r="A85" s="72">
        <v>62</v>
      </c>
      <c r="B85" s="45">
        <f t="shared" si="1"/>
        <v>2325</v>
      </c>
      <c r="C85" s="86">
        <f t="shared" si="0"/>
        <v>1779.3999999999999</v>
      </c>
      <c r="D85" s="34">
        <f t="shared" si="0"/>
        <v>1984.3999999999999</v>
      </c>
      <c r="E85" s="83">
        <f t="shared" si="0"/>
        <v>2290.875</v>
      </c>
      <c r="F85" s="16"/>
      <c r="G85" s="18"/>
      <c r="H85" s="18"/>
      <c r="I85" s="16"/>
    </row>
    <row r="86" spans="1:9" x14ac:dyDescent="0.25">
      <c r="A86" s="72">
        <v>63</v>
      </c>
      <c r="B86" s="45">
        <f t="shared" si="1"/>
        <v>2362.5</v>
      </c>
      <c r="C86" s="86">
        <f t="shared" si="0"/>
        <v>1808.1</v>
      </c>
      <c r="D86" s="34">
        <f t="shared" si="0"/>
        <v>2017.1999999999998</v>
      </c>
      <c r="E86" s="83">
        <f t="shared" si="0"/>
        <v>2327.7749999999996</v>
      </c>
      <c r="F86" s="16"/>
      <c r="G86" s="18"/>
      <c r="H86" s="18"/>
      <c r="I86" s="16"/>
    </row>
    <row r="87" spans="1:9" x14ac:dyDescent="0.25">
      <c r="A87" s="72">
        <v>64</v>
      </c>
      <c r="B87" s="45">
        <f t="shared" si="1"/>
        <v>2400</v>
      </c>
      <c r="C87" s="86">
        <f t="shared" si="0"/>
        <v>1836.7999999999997</v>
      </c>
      <c r="D87" s="34">
        <f t="shared" si="0"/>
        <v>2048.9749999999999</v>
      </c>
      <c r="E87" s="83">
        <f t="shared" si="0"/>
        <v>2364.6749999999997</v>
      </c>
      <c r="F87" s="16"/>
      <c r="G87" s="18"/>
      <c r="H87" s="18"/>
      <c r="I87" s="16"/>
    </row>
    <row r="88" spans="1:9" x14ac:dyDescent="0.25">
      <c r="A88" s="72">
        <v>65</v>
      </c>
      <c r="B88" s="45">
        <f t="shared" si="1"/>
        <v>2437.5</v>
      </c>
      <c r="C88" s="86">
        <f t="shared" si="0"/>
        <v>1865.4999999999998</v>
      </c>
      <c r="D88" s="34">
        <f t="shared" si="0"/>
        <v>2080.75</v>
      </c>
      <c r="E88" s="83">
        <f t="shared" si="0"/>
        <v>2401.5749999999998</v>
      </c>
      <c r="F88" s="16"/>
      <c r="G88" s="18"/>
      <c r="H88" s="18"/>
      <c r="I88" s="16"/>
    </row>
    <row r="89" spans="1:9" x14ac:dyDescent="0.25">
      <c r="A89" s="72">
        <v>66</v>
      </c>
      <c r="B89" s="45">
        <f t="shared" si="1"/>
        <v>2475</v>
      </c>
      <c r="C89" s="86">
        <f t="shared" si="0"/>
        <v>1894.1999999999998</v>
      </c>
      <c r="D89" s="34">
        <f t="shared" si="0"/>
        <v>2112.5249999999996</v>
      </c>
      <c r="E89" s="83">
        <f t="shared" si="0"/>
        <v>2438.4749999999999</v>
      </c>
      <c r="F89" s="16"/>
      <c r="G89" s="18"/>
      <c r="H89" s="18"/>
      <c r="I89" s="16"/>
    </row>
    <row r="90" spans="1:9" x14ac:dyDescent="0.25">
      <c r="A90" s="72">
        <v>67</v>
      </c>
      <c r="B90" s="45">
        <f t="shared" ref="B90:B123" si="2">SUM(A90*37.5)</f>
        <v>2512.5</v>
      </c>
      <c r="C90" s="86">
        <f t="shared" si="0"/>
        <v>1922.8999999999999</v>
      </c>
      <c r="D90" s="34">
        <f t="shared" si="0"/>
        <v>2145.3249999999998</v>
      </c>
      <c r="E90" s="83">
        <f t="shared" si="0"/>
        <v>2475.375</v>
      </c>
      <c r="F90" s="16"/>
      <c r="G90" s="18"/>
      <c r="H90" s="18"/>
      <c r="I90" s="16"/>
    </row>
    <row r="91" spans="1:9" x14ac:dyDescent="0.25">
      <c r="A91" s="72">
        <v>68</v>
      </c>
      <c r="B91" s="45">
        <f t="shared" si="2"/>
        <v>2550</v>
      </c>
      <c r="C91" s="86">
        <f t="shared" si="0"/>
        <v>1951.6</v>
      </c>
      <c r="D91" s="34">
        <f t="shared" si="0"/>
        <v>2177.1</v>
      </c>
      <c r="E91" s="83">
        <f t="shared" si="0"/>
        <v>2512.2749999999996</v>
      </c>
      <c r="F91" s="16"/>
      <c r="G91" s="18"/>
      <c r="H91" s="18"/>
      <c r="I91" s="16"/>
    </row>
    <row r="92" spans="1:9" x14ac:dyDescent="0.25">
      <c r="A92" s="72">
        <v>69</v>
      </c>
      <c r="B92" s="45">
        <f t="shared" si="2"/>
        <v>2587.5</v>
      </c>
      <c r="C92" s="86">
        <f t="shared" si="0"/>
        <v>1980.2999999999997</v>
      </c>
      <c r="D92" s="34">
        <f t="shared" si="0"/>
        <v>2208.875</v>
      </c>
      <c r="E92" s="83">
        <f t="shared" si="0"/>
        <v>2549.1749999999997</v>
      </c>
      <c r="F92" s="16"/>
      <c r="G92" s="18"/>
      <c r="H92" s="18"/>
      <c r="I92" s="16"/>
    </row>
    <row r="93" spans="1:9" x14ac:dyDescent="0.25">
      <c r="A93" s="72">
        <v>70</v>
      </c>
      <c r="B93" s="45">
        <f t="shared" si="2"/>
        <v>2625</v>
      </c>
      <c r="C93" s="86">
        <f t="shared" si="0"/>
        <v>2008.9999999999998</v>
      </c>
      <c r="D93" s="34">
        <f t="shared" si="0"/>
        <v>2240.6499999999996</v>
      </c>
      <c r="E93" s="83">
        <f t="shared" si="0"/>
        <v>2587.1</v>
      </c>
      <c r="F93" s="16"/>
      <c r="G93" s="18"/>
      <c r="H93" s="18"/>
      <c r="I93" s="16"/>
    </row>
    <row r="94" spans="1:9" x14ac:dyDescent="0.25">
      <c r="A94" s="72">
        <v>71</v>
      </c>
      <c r="B94" s="45">
        <f t="shared" si="2"/>
        <v>2662.5</v>
      </c>
      <c r="C94" s="86">
        <f t="shared" ref="C94:E117" si="3">ROUND((50/49.8*($D$6*(C$23/1000)^$D$7*$G$2^($D$8+$D$9*C$23/1000)*EXP(-$D$10*$B94/C$23)))*$B94/1000,0)*1.025</f>
        <v>2037.6999999999998</v>
      </c>
      <c r="D94" s="34">
        <f t="shared" si="3"/>
        <v>2273.4499999999998</v>
      </c>
      <c r="E94" s="83">
        <f t="shared" si="3"/>
        <v>2624</v>
      </c>
      <c r="F94" s="16"/>
      <c r="G94" s="19"/>
      <c r="H94" s="16"/>
      <c r="I94" s="16"/>
    </row>
    <row r="95" spans="1:9" x14ac:dyDescent="0.25">
      <c r="A95" s="72">
        <v>72</v>
      </c>
      <c r="B95" s="45">
        <f t="shared" si="2"/>
        <v>2700</v>
      </c>
      <c r="C95" s="86">
        <f t="shared" si="3"/>
        <v>2066.3999999999996</v>
      </c>
      <c r="D95" s="34">
        <f t="shared" si="3"/>
        <v>2305.2249999999999</v>
      </c>
      <c r="E95" s="83">
        <f t="shared" si="3"/>
        <v>2660.8999999999996</v>
      </c>
      <c r="F95" s="16"/>
      <c r="G95" s="19"/>
      <c r="H95" s="16"/>
      <c r="I95" s="16"/>
    </row>
    <row r="96" spans="1:9" x14ac:dyDescent="0.25">
      <c r="A96" s="72">
        <v>73</v>
      </c>
      <c r="B96" s="45">
        <f t="shared" si="2"/>
        <v>2737.5</v>
      </c>
      <c r="C96" s="86">
        <f t="shared" si="3"/>
        <v>2095.1</v>
      </c>
      <c r="D96" s="34">
        <f t="shared" si="3"/>
        <v>2337</v>
      </c>
      <c r="E96" s="83">
        <f t="shared" si="3"/>
        <v>2697.7999999999997</v>
      </c>
      <c r="F96" s="16"/>
      <c r="G96" s="19"/>
      <c r="H96" s="16"/>
      <c r="I96" s="16"/>
    </row>
    <row r="97" spans="1:9" x14ac:dyDescent="0.25">
      <c r="A97" s="72">
        <v>74</v>
      </c>
      <c r="B97" s="45">
        <f t="shared" si="2"/>
        <v>2775</v>
      </c>
      <c r="C97" s="86">
        <f t="shared" si="3"/>
        <v>2123.7999999999997</v>
      </c>
      <c r="D97" s="34">
        <f t="shared" si="3"/>
        <v>2368.7749999999996</v>
      </c>
      <c r="E97" s="83">
        <f t="shared" si="3"/>
        <v>2734.7</v>
      </c>
      <c r="F97" s="16"/>
      <c r="G97" s="19"/>
      <c r="H97" s="16"/>
      <c r="I97" s="16"/>
    </row>
    <row r="98" spans="1:9" x14ac:dyDescent="0.25">
      <c r="A98" s="72">
        <v>75</v>
      </c>
      <c r="B98" s="45">
        <f t="shared" si="2"/>
        <v>2812.5</v>
      </c>
      <c r="C98" s="86">
        <f t="shared" si="3"/>
        <v>2152.5</v>
      </c>
      <c r="D98" s="34">
        <f t="shared" si="3"/>
        <v>2401.5749999999998</v>
      </c>
      <c r="E98" s="83">
        <f t="shared" si="3"/>
        <v>2771.6</v>
      </c>
      <c r="F98" s="16"/>
      <c r="G98" s="19"/>
      <c r="H98" s="16"/>
      <c r="I98" s="16"/>
    </row>
    <row r="99" spans="1:9" x14ac:dyDescent="0.25">
      <c r="A99" s="72">
        <v>76</v>
      </c>
      <c r="B99" s="45">
        <f t="shared" si="2"/>
        <v>2850</v>
      </c>
      <c r="C99" s="86">
        <f t="shared" si="3"/>
        <v>2181.1999999999998</v>
      </c>
      <c r="D99" s="34">
        <f t="shared" si="3"/>
        <v>2433.35</v>
      </c>
      <c r="E99" s="83">
        <f t="shared" si="3"/>
        <v>2808.4999999999995</v>
      </c>
      <c r="F99" s="16"/>
      <c r="G99" s="19"/>
      <c r="H99" s="16"/>
      <c r="I99" s="16"/>
    </row>
    <row r="100" spans="1:9" x14ac:dyDescent="0.25">
      <c r="A100" s="72">
        <v>77</v>
      </c>
      <c r="B100" s="45">
        <f t="shared" si="2"/>
        <v>2887.5</v>
      </c>
      <c r="C100" s="86">
        <f t="shared" si="3"/>
        <v>2209.8999999999996</v>
      </c>
      <c r="D100" s="34">
        <f t="shared" si="3"/>
        <v>2465.125</v>
      </c>
      <c r="E100" s="83">
        <f t="shared" si="3"/>
        <v>2845.3999999999996</v>
      </c>
      <c r="F100" s="16"/>
      <c r="G100" s="19"/>
      <c r="H100" s="16"/>
      <c r="I100" s="16"/>
    </row>
    <row r="101" spans="1:9" x14ac:dyDescent="0.25">
      <c r="A101" s="72">
        <v>78</v>
      </c>
      <c r="B101" s="45">
        <f t="shared" si="2"/>
        <v>2925</v>
      </c>
      <c r="C101" s="86">
        <f t="shared" si="3"/>
        <v>2238.6</v>
      </c>
      <c r="D101" s="34">
        <f t="shared" si="3"/>
        <v>2496.8999999999996</v>
      </c>
      <c r="E101" s="83">
        <f t="shared" si="3"/>
        <v>2882.2999999999997</v>
      </c>
      <c r="F101" s="16"/>
      <c r="G101" s="19"/>
      <c r="H101" s="16"/>
      <c r="I101" s="16"/>
    </row>
    <row r="102" spans="1:9" x14ac:dyDescent="0.25">
      <c r="A102" s="72">
        <v>79</v>
      </c>
      <c r="B102" s="45">
        <f t="shared" si="2"/>
        <v>2962.5</v>
      </c>
      <c r="C102" s="86">
        <f t="shared" si="3"/>
        <v>2267.2999999999997</v>
      </c>
      <c r="D102" s="34">
        <f t="shared" si="3"/>
        <v>2528.6749999999997</v>
      </c>
      <c r="E102" s="83">
        <f t="shared" si="3"/>
        <v>2919.2</v>
      </c>
      <c r="F102" s="16"/>
      <c r="G102" s="19"/>
      <c r="H102" s="16"/>
      <c r="I102" s="16"/>
    </row>
    <row r="103" spans="1:9" x14ac:dyDescent="0.25">
      <c r="A103" s="72">
        <v>80</v>
      </c>
      <c r="B103" s="45">
        <f t="shared" si="2"/>
        <v>3000</v>
      </c>
      <c r="C103" s="86">
        <f t="shared" si="3"/>
        <v>2296</v>
      </c>
      <c r="D103" s="34">
        <f t="shared" si="3"/>
        <v>2561.4749999999999</v>
      </c>
      <c r="E103" s="83">
        <f t="shared" si="3"/>
        <v>2956.1</v>
      </c>
      <c r="F103" s="16"/>
      <c r="G103" s="19"/>
      <c r="H103" s="16"/>
      <c r="I103" s="16"/>
    </row>
    <row r="104" spans="1:9" x14ac:dyDescent="0.25">
      <c r="A104" s="72">
        <v>81</v>
      </c>
      <c r="B104" s="45">
        <f t="shared" si="2"/>
        <v>3037.5</v>
      </c>
      <c r="C104" s="86">
        <f t="shared" si="3"/>
        <v>2324.6999999999998</v>
      </c>
      <c r="D104" s="34">
        <f t="shared" si="3"/>
        <v>2593.25</v>
      </c>
      <c r="E104" s="83">
        <f t="shared" si="3"/>
        <v>2992.9999999999995</v>
      </c>
      <c r="F104" s="16"/>
      <c r="G104" s="19"/>
      <c r="H104" s="16"/>
      <c r="I104" s="16"/>
    </row>
    <row r="105" spans="1:9" x14ac:dyDescent="0.25">
      <c r="A105" s="72">
        <v>82</v>
      </c>
      <c r="B105" s="45">
        <f t="shared" si="2"/>
        <v>3075</v>
      </c>
      <c r="C105" s="86">
        <f t="shared" si="3"/>
        <v>2353.3999999999996</v>
      </c>
      <c r="D105" s="34">
        <f t="shared" si="3"/>
        <v>2625.0249999999996</v>
      </c>
      <c r="E105" s="83">
        <f t="shared" si="3"/>
        <v>3029.8999999999996</v>
      </c>
      <c r="F105" s="16"/>
      <c r="G105" s="19"/>
      <c r="H105" s="16"/>
      <c r="I105" s="16"/>
    </row>
    <row r="106" spans="1:9" x14ac:dyDescent="0.25">
      <c r="A106" s="72">
        <v>83</v>
      </c>
      <c r="B106" s="45">
        <f t="shared" si="2"/>
        <v>3112.5</v>
      </c>
      <c r="C106" s="86">
        <f t="shared" si="3"/>
        <v>2382.1</v>
      </c>
      <c r="D106" s="34">
        <f t="shared" si="3"/>
        <v>2656.7999999999997</v>
      </c>
      <c r="E106" s="83">
        <f t="shared" si="3"/>
        <v>3066.7999999999997</v>
      </c>
      <c r="F106" s="16"/>
      <c r="G106" s="19"/>
      <c r="H106" s="16"/>
      <c r="I106" s="16"/>
    </row>
    <row r="107" spans="1:9" x14ac:dyDescent="0.25">
      <c r="A107" s="72">
        <v>84</v>
      </c>
      <c r="B107" s="45">
        <f t="shared" si="2"/>
        <v>3150</v>
      </c>
      <c r="C107" s="86">
        <f t="shared" si="3"/>
        <v>2410.7999999999997</v>
      </c>
      <c r="D107" s="34">
        <f t="shared" si="3"/>
        <v>2689.6</v>
      </c>
      <c r="E107" s="83">
        <f t="shared" si="3"/>
        <v>3103.7</v>
      </c>
      <c r="F107" s="16"/>
      <c r="G107" s="19"/>
      <c r="H107" s="16"/>
      <c r="I107" s="16"/>
    </row>
    <row r="108" spans="1:9" x14ac:dyDescent="0.25">
      <c r="A108" s="72">
        <v>85</v>
      </c>
      <c r="B108" s="45">
        <f t="shared" si="2"/>
        <v>3187.5</v>
      </c>
      <c r="C108" s="86">
        <f t="shared" si="3"/>
        <v>2439.5</v>
      </c>
      <c r="D108" s="34">
        <f t="shared" si="3"/>
        <v>2721.3749999999995</v>
      </c>
      <c r="E108" s="83">
        <f t="shared" si="3"/>
        <v>3140.6</v>
      </c>
      <c r="F108" s="16"/>
      <c r="G108" s="19"/>
      <c r="H108" s="16"/>
      <c r="I108" s="16"/>
    </row>
    <row r="109" spans="1:9" x14ac:dyDescent="0.25">
      <c r="A109" s="72">
        <v>86</v>
      </c>
      <c r="B109" s="45">
        <f t="shared" si="2"/>
        <v>3225</v>
      </c>
      <c r="C109" s="86">
        <f t="shared" si="3"/>
        <v>2468.1999999999998</v>
      </c>
      <c r="D109" s="34">
        <f t="shared" si="3"/>
        <v>2753.1499999999996</v>
      </c>
      <c r="E109" s="83">
        <f t="shared" si="3"/>
        <v>3177.4999999999995</v>
      </c>
      <c r="F109" s="16"/>
      <c r="G109" s="19"/>
      <c r="H109" s="16"/>
      <c r="I109" s="16"/>
    </row>
    <row r="110" spans="1:9" x14ac:dyDescent="0.25">
      <c r="A110" s="72">
        <v>87</v>
      </c>
      <c r="B110" s="45">
        <f t="shared" si="2"/>
        <v>3262.5</v>
      </c>
      <c r="C110" s="86">
        <f t="shared" si="3"/>
        <v>2496.8999999999996</v>
      </c>
      <c r="D110" s="34">
        <f t="shared" si="3"/>
        <v>2784.9249999999997</v>
      </c>
      <c r="E110" s="83">
        <f t="shared" si="3"/>
        <v>3214.3999999999996</v>
      </c>
      <c r="F110" s="16"/>
      <c r="G110" s="19"/>
      <c r="H110" s="16"/>
      <c r="I110" s="16"/>
    </row>
    <row r="111" spans="1:9" x14ac:dyDescent="0.25">
      <c r="A111" s="72">
        <v>88</v>
      </c>
      <c r="B111" s="45">
        <f t="shared" si="2"/>
        <v>3300</v>
      </c>
      <c r="C111" s="86">
        <f t="shared" si="3"/>
        <v>2525.6</v>
      </c>
      <c r="D111" s="34">
        <f t="shared" si="3"/>
        <v>2817.7249999999999</v>
      </c>
      <c r="E111" s="83">
        <f t="shared" si="3"/>
        <v>3251.2999999999997</v>
      </c>
      <c r="F111" s="16"/>
      <c r="G111" s="19"/>
      <c r="H111" s="16"/>
      <c r="I111" s="16"/>
    </row>
    <row r="112" spans="1:9" x14ac:dyDescent="0.25">
      <c r="A112" s="72">
        <v>89</v>
      </c>
      <c r="B112" s="45">
        <f t="shared" si="2"/>
        <v>3337.5</v>
      </c>
      <c r="C112" s="86">
        <f t="shared" si="3"/>
        <v>2554.2999999999997</v>
      </c>
      <c r="D112" s="34">
        <f t="shared" si="3"/>
        <v>2849.4999999999995</v>
      </c>
      <c r="E112" s="83">
        <f t="shared" si="3"/>
        <v>3288.2</v>
      </c>
      <c r="F112" s="16"/>
      <c r="G112" s="19"/>
      <c r="H112" s="16"/>
      <c r="I112" s="16"/>
    </row>
    <row r="113" spans="1:12" x14ac:dyDescent="0.25">
      <c r="A113" s="72">
        <v>90</v>
      </c>
      <c r="B113" s="45">
        <f t="shared" si="2"/>
        <v>3375</v>
      </c>
      <c r="C113" s="86">
        <f t="shared" si="3"/>
        <v>2583</v>
      </c>
      <c r="D113" s="34">
        <f t="shared" si="3"/>
        <v>2881.2749999999996</v>
      </c>
      <c r="E113" s="83">
        <f t="shared" si="3"/>
        <v>3326.1249999999995</v>
      </c>
      <c r="F113" s="16"/>
      <c r="G113" s="19"/>
      <c r="H113" s="16"/>
      <c r="I113" s="16"/>
    </row>
    <row r="114" spans="1:12" x14ac:dyDescent="0.25">
      <c r="A114" s="72">
        <v>91</v>
      </c>
      <c r="B114" s="45">
        <f t="shared" si="2"/>
        <v>3412.5</v>
      </c>
      <c r="C114" s="86">
        <f t="shared" si="3"/>
        <v>2611.6999999999998</v>
      </c>
      <c r="D114" s="34">
        <f t="shared" si="3"/>
        <v>2913.0499999999997</v>
      </c>
      <c r="E114" s="83">
        <f t="shared" si="3"/>
        <v>3363.0249999999996</v>
      </c>
      <c r="F114" s="16"/>
      <c r="G114" s="19"/>
      <c r="H114" s="16"/>
      <c r="I114" s="16"/>
    </row>
    <row r="115" spans="1:12" x14ac:dyDescent="0.25">
      <c r="A115" s="72">
        <v>92</v>
      </c>
      <c r="B115" s="45">
        <f t="shared" si="2"/>
        <v>3450</v>
      </c>
      <c r="C115" s="86">
        <f t="shared" si="3"/>
        <v>2640.3999999999996</v>
      </c>
      <c r="D115" s="34">
        <f t="shared" si="3"/>
        <v>2945.85</v>
      </c>
      <c r="E115" s="83">
        <f t="shared" si="3"/>
        <v>3399.9249999999997</v>
      </c>
      <c r="F115" s="16"/>
      <c r="G115" s="19"/>
      <c r="H115" s="16"/>
      <c r="I115" s="16"/>
    </row>
    <row r="116" spans="1:12" x14ac:dyDescent="0.25">
      <c r="A116" s="72">
        <v>93</v>
      </c>
      <c r="B116" s="45">
        <f t="shared" si="2"/>
        <v>3487.5</v>
      </c>
      <c r="C116" s="86">
        <f t="shared" si="3"/>
        <v>2669.1</v>
      </c>
      <c r="D116" s="34">
        <f t="shared" si="3"/>
        <v>2977.6249999999995</v>
      </c>
      <c r="E116" s="83">
        <f t="shared" si="3"/>
        <v>3436.8249999999998</v>
      </c>
      <c r="F116" s="16"/>
      <c r="G116" s="19"/>
      <c r="H116" s="16"/>
      <c r="I116" s="16"/>
    </row>
    <row r="117" spans="1:12" x14ac:dyDescent="0.25">
      <c r="A117" s="72">
        <v>94</v>
      </c>
      <c r="B117" s="45">
        <f t="shared" si="2"/>
        <v>3525</v>
      </c>
      <c r="C117" s="86">
        <f t="shared" si="3"/>
        <v>2697.7999999999997</v>
      </c>
      <c r="D117" s="34">
        <f t="shared" si="3"/>
        <v>3009.3999999999996</v>
      </c>
      <c r="E117" s="83">
        <f t="shared" si="3"/>
        <v>3473.7249999999999</v>
      </c>
      <c r="F117" s="16"/>
      <c r="G117" s="19"/>
      <c r="H117" s="16"/>
      <c r="I117" s="16"/>
    </row>
    <row r="118" spans="1:12" x14ac:dyDescent="0.25">
      <c r="A118" s="72">
        <v>95</v>
      </c>
      <c r="B118" s="45">
        <f t="shared" si="2"/>
        <v>3562.5</v>
      </c>
      <c r="C118" s="86">
        <f t="shared" ref="C118:E123" si="4">ROUND((50/49.8*($D$6*(C$23/1000)^$D$7*$G$2^($D$8+$D$9*C$23/1000)*EXP(-$D$10*$B118/C$23)))*$B118/1000,0)*1.025</f>
        <v>2726.4999999999995</v>
      </c>
      <c r="D118" s="34">
        <f t="shared" si="4"/>
        <v>3041.1749999999997</v>
      </c>
      <c r="E118" s="83">
        <f t="shared" si="4"/>
        <v>3510.6249999999995</v>
      </c>
      <c r="F118" s="16"/>
      <c r="G118" s="19"/>
      <c r="H118" s="16"/>
      <c r="I118" s="16"/>
    </row>
    <row r="119" spans="1:12" x14ac:dyDescent="0.25">
      <c r="A119" s="72">
        <v>96</v>
      </c>
      <c r="B119" s="45">
        <f t="shared" si="2"/>
        <v>3600</v>
      </c>
      <c r="C119" s="86">
        <f t="shared" si="4"/>
        <v>2755.2</v>
      </c>
      <c r="D119" s="34">
        <f t="shared" si="4"/>
        <v>3072.95</v>
      </c>
      <c r="E119" s="83">
        <f t="shared" si="4"/>
        <v>3547.5249999999996</v>
      </c>
      <c r="F119" s="16"/>
      <c r="G119" s="19"/>
      <c r="H119" s="16"/>
      <c r="I119" s="16"/>
    </row>
    <row r="120" spans="1:12" x14ac:dyDescent="0.25">
      <c r="A120" s="72">
        <v>97</v>
      </c>
      <c r="B120" s="45">
        <f t="shared" si="2"/>
        <v>3637.5</v>
      </c>
      <c r="C120" s="86">
        <f t="shared" si="4"/>
        <v>2783.8999999999996</v>
      </c>
      <c r="D120" s="34">
        <f t="shared" si="4"/>
        <v>3105.7499999999995</v>
      </c>
      <c r="E120" s="83">
        <f t="shared" si="4"/>
        <v>3584.4249999999997</v>
      </c>
      <c r="F120" s="16"/>
      <c r="G120" s="19"/>
      <c r="H120" s="16"/>
      <c r="I120" s="16"/>
    </row>
    <row r="121" spans="1:12" x14ac:dyDescent="0.25">
      <c r="A121" s="72">
        <v>98</v>
      </c>
      <c r="B121" s="45">
        <f t="shared" si="2"/>
        <v>3675</v>
      </c>
      <c r="C121" s="86">
        <f t="shared" si="4"/>
        <v>2812.6</v>
      </c>
      <c r="D121" s="34">
        <f t="shared" si="4"/>
        <v>3137.5249999999996</v>
      </c>
      <c r="E121" s="83">
        <f t="shared" si="4"/>
        <v>3621.3249999999998</v>
      </c>
      <c r="F121" s="16"/>
      <c r="G121" s="19"/>
      <c r="H121" s="16"/>
      <c r="I121" s="16"/>
    </row>
    <row r="122" spans="1:12" x14ac:dyDescent="0.25">
      <c r="A122" s="72">
        <v>99</v>
      </c>
      <c r="B122" s="45">
        <f t="shared" si="2"/>
        <v>3712.5</v>
      </c>
      <c r="C122" s="86">
        <f t="shared" si="4"/>
        <v>2841.2999999999997</v>
      </c>
      <c r="D122" s="34">
        <f t="shared" si="4"/>
        <v>3169.2999999999997</v>
      </c>
      <c r="E122" s="83">
        <f t="shared" si="4"/>
        <v>3658.2249999999999</v>
      </c>
      <c r="F122" s="16"/>
      <c r="G122" s="19"/>
      <c r="H122" s="16"/>
      <c r="I122" s="16"/>
    </row>
    <row r="123" spans="1:12" ht="15.75" thickBot="1" x14ac:dyDescent="0.3">
      <c r="A123" s="73">
        <v>100</v>
      </c>
      <c r="B123" s="55">
        <f t="shared" si="2"/>
        <v>3750</v>
      </c>
      <c r="C123" s="87">
        <f t="shared" si="4"/>
        <v>2869.9999999999995</v>
      </c>
      <c r="D123" s="84">
        <f t="shared" si="4"/>
        <v>3201.0749999999998</v>
      </c>
      <c r="E123" s="85">
        <f t="shared" si="4"/>
        <v>3695.1249999999995</v>
      </c>
      <c r="F123" s="16"/>
      <c r="G123" s="19"/>
      <c r="H123" s="16"/>
      <c r="I123" s="16"/>
    </row>
    <row r="124" spans="1:12" x14ac:dyDescent="0.25">
      <c r="G124" s="16"/>
      <c r="H124" s="16"/>
      <c r="I124" s="16"/>
      <c r="J124" s="19"/>
      <c r="K124" s="16"/>
      <c r="L124" s="16"/>
    </row>
    <row r="125" spans="1:12" ht="15.75" thickBot="1" x14ac:dyDescent="0.3">
      <c r="A125" s="20" t="s">
        <v>27</v>
      </c>
      <c r="B125" s="20"/>
      <c r="C125" s="20"/>
      <c r="D125" s="21"/>
      <c r="E125" s="52"/>
      <c r="F125" s="53"/>
      <c r="G125" s="53"/>
      <c r="H125" s="53"/>
      <c r="I125" s="16"/>
      <c r="J125" s="19"/>
      <c r="K125" s="16"/>
      <c r="L125" s="16"/>
    </row>
    <row r="126" spans="1:12" ht="20.25" x14ac:dyDescent="0.3">
      <c r="A126" s="46" t="s">
        <v>28</v>
      </c>
      <c r="B126" s="47" t="s">
        <v>29</v>
      </c>
      <c r="C126" s="111" t="s">
        <v>30</v>
      </c>
      <c r="D126" s="112"/>
      <c r="E126" s="114"/>
      <c r="F126" s="54" t="s">
        <v>31</v>
      </c>
      <c r="G126" s="16"/>
      <c r="H126" s="19"/>
      <c r="I126" s="16"/>
      <c r="J126" s="16"/>
    </row>
    <row r="127" spans="1:12" ht="18.75" thickBot="1" x14ac:dyDescent="0.3">
      <c r="A127" s="49" t="s">
        <v>25</v>
      </c>
      <c r="B127" s="50" t="s">
        <v>26</v>
      </c>
      <c r="C127" s="15">
        <v>440</v>
      </c>
      <c r="D127" s="55">
        <v>500</v>
      </c>
      <c r="E127" s="55">
        <v>590</v>
      </c>
      <c r="F127" s="77">
        <v>440</v>
      </c>
      <c r="G127" s="16"/>
      <c r="H127" s="19"/>
      <c r="I127" s="16"/>
      <c r="J127" s="16"/>
    </row>
    <row r="128" spans="1:12" ht="18.75" thickBot="1" x14ac:dyDescent="0.3">
      <c r="A128" s="78">
        <v>100</v>
      </c>
      <c r="B128" s="22">
        <f>SUM(A128*37.5)</f>
        <v>3750</v>
      </c>
      <c r="C128" s="51">
        <f>ROUND((50/49.8*($D$6*(C$23/1000)^$D$7*$G$2^($D$8+$D$9*C$23/1000)*EXP(-$D$10*$B128/C$23)))*$B128/1000,0)*1.025</f>
        <v>2869.9999999999995</v>
      </c>
      <c r="D128" s="51">
        <f>ROUND((50/49.8*($D$6*(D$23/1000)^$D$7*$G$2^($D$8+$D$9*D$23/1000)*EXP(-$D$10*$B128/D$23)))*$B128/1000,0)*1.025</f>
        <v>3201.0749999999998</v>
      </c>
      <c r="E128" s="51">
        <f>ROUND((50/49.8*($D$6*(E$23/1000)^$D$7*$G$2^($D$8+$D$9*E$23/1000)*EXP(-$D$10*$B128/E$23)))*$B128/1000,0)*1.025</f>
        <v>3695.1249999999995</v>
      </c>
      <c r="F128" s="56">
        <f>ROUND((50/49.8*($D$6*(F127/1000)^$D$7*$G$2^($D$8+$D$9*F127/1000)*EXP(-$D$10*$B128/F127)))*$B128/1000,0)*1.025</f>
        <v>2869.9999999999995</v>
      </c>
      <c r="G128" s="16"/>
      <c r="H128" s="19"/>
      <c r="I128" s="16"/>
      <c r="J128" s="16"/>
    </row>
    <row r="129" spans="1:12" x14ac:dyDescent="0.25">
      <c r="A129" s="52"/>
      <c r="B129" s="20" t="s">
        <v>32</v>
      </c>
      <c r="C129" s="52"/>
      <c r="D129" s="57"/>
      <c r="E129" s="52"/>
      <c r="F129" s="53"/>
      <c r="G129" s="23" t="s">
        <v>33</v>
      </c>
      <c r="H129" s="23"/>
      <c r="I129" s="16"/>
      <c r="J129" s="19"/>
      <c r="K129" s="16"/>
      <c r="L129" s="16"/>
    </row>
    <row r="130" spans="1:12" x14ac:dyDescent="0.25">
      <c r="A130" s="52"/>
      <c r="B130" s="52"/>
      <c r="C130" s="52"/>
      <c r="D130" s="57"/>
      <c r="E130" s="52"/>
      <c r="F130" s="53"/>
      <c r="G130" s="23" t="s">
        <v>34</v>
      </c>
      <c r="H130" s="23"/>
      <c r="I130" s="16"/>
      <c r="J130" s="19"/>
      <c r="K130" s="16"/>
      <c r="L130" s="16"/>
    </row>
    <row r="131" spans="1:12" ht="15" customHeight="1" x14ac:dyDescent="0.25">
      <c r="A131" s="4" t="s">
        <v>35</v>
      </c>
      <c r="B131" s="2"/>
      <c r="C131" s="2"/>
      <c r="D131" s="2"/>
      <c r="G131" s="16"/>
      <c r="H131" s="16"/>
      <c r="I131" s="16"/>
      <c r="J131" s="19"/>
      <c r="K131" s="16"/>
      <c r="L131" s="16"/>
    </row>
    <row r="132" spans="1:12" x14ac:dyDescent="0.25">
      <c r="B132" s="2"/>
      <c r="C132" s="2"/>
      <c r="D132" s="2"/>
      <c r="G132" s="16"/>
      <c r="H132" s="16"/>
      <c r="I132" s="16"/>
      <c r="J132" s="19"/>
      <c r="K132" s="16"/>
      <c r="L132" s="16"/>
    </row>
    <row r="133" spans="1:12" x14ac:dyDescent="0.25">
      <c r="B133" s="2"/>
      <c r="C133" s="2"/>
      <c r="D133" s="2"/>
      <c r="G133" s="16"/>
      <c r="H133" s="16"/>
      <c r="I133" s="16"/>
      <c r="J133" s="19"/>
      <c r="K133" s="16"/>
      <c r="L133" s="16"/>
    </row>
    <row r="134" spans="1:12" x14ac:dyDescent="0.25">
      <c r="G134" s="16"/>
      <c r="H134" s="16"/>
      <c r="I134" s="16"/>
      <c r="J134" s="19"/>
      <c r="K134" s="16"/>
      <c r="L134" s="16"/>
    </row>
    <row r="135" spans="1:12" x14ac:dyDescent="0.25">
      <c r="B135" s="2"/>
      <c r="D135" s="2"/>
      <c r="G135" s="16"/>
      <c r="H135" s="16"/>
      <c r="I135" s="16"/>
      <c r="J135" s="19"/>
      <c r="K135" s="24"/>
      <c r="L135" s="16"/>
    </row>
    <row r="136" spans="1:12" x14ac:dyDescent="0.25">
      <c r="B136" s="2"/>
      <c r="D136" s="2"/>
      <c r="G136" s="16"/>
      <c r="H136" s="16"/>
      <c r="I136" s="16"/>
      <c r="J136" s="19"/>
      <c r="K136" s="24"/>
      <c r="L136" s="16"/>
    </row>
    <row r="137" spans="1:12" x14ac:dyDescent="0.25">
      <c r="B137" s="2"/>
      <c r="D137" s="2"/>
      <c r="G137" s="16"/>
      <c r="H137" s="16"/>
      <c r="I137" s="16"/>
      <c r="J137" s="19"/>
      <c r="K137" s="24"/>
      <c r="L137" s="16"/>
    </row>
    <row r="138" spans="1:12" x14ac:dyDescent="0.25">
      <c r="B138" s="2"/>
      <c r="D138" s="2"/>
      <c r="G138" s="16"/>
      <c r="H138" s="16"/>
      <c r="I138" s="16"/>
      <c r="J138" s="19"/>
      <c r="K138" s="24"/>
      <c r="L138" s="16"/>
    </row>
    <row r="139" spans="1:12" x14ac:dyDescent="0.25">
      <c r="B139" s="2"/>
      <c r="D139" s="2"/>
      <c r="G139" s="16"/>
      <c r="H139" s="16"/>
      <c r="I139" s="16"/>
      <c r="J139" s="19"/>
      <c r="K139" s="24"/>
      <c r="L139" s="16"/>
    </row>
    <row r="140" spans="1:12" x14ac:dyDescent="0.25">
      <c r="B140" s="2"/>
      <c r="D140" s="2"/>
      <c r="G140" s="16"/>
      <c r="H140" s="16"/>
      <c r="I140" s="16"/>
      <c r="J140" s="19"/>
      <c r="K140" s="24"/>
      <c r="L140" s="16"/>
    </row>
    <row r="141" spans="1:12" x14ac:dyDescent="0.25">
      <c r="B141" s="2"/>
      <c r="D141" s="2"/>
      <c r="G141" s="16"/>
      <c r="H141" s="16"/>
      <c r="I141" s="16"/>
      <c r="J141" s="19"/>
      <c r="K141" s="24"/>
      <c r="L141" s="16"/>
    </row>
    <row r="142" spans="1:12" x14ac:dyDescent="0.25">
      <c r="B142" s="2"/>
      <c r="D142" s="2"/>
      <c r="G142" s="16"/>
      <c r="H142" s="16"/>
      <c r="I142" s="16"/>
      <c r="J142" s="19"/>
      <c r="K142" s="24"/>
      <c r="L142" s="16"/>
    </row>
    <row r="143" spans="1:12" x14ac:dyDescent="0.25">
      <c r="B143" s="2"/>
      <c r="D143" s="2"/>
      <c r="G143" s="16"/>
      <c r="H143" s="16"/>
      <c r="I143" s="16"/>
      <c r="J143" s="19"/>
      <c r="K143" s="24"/>
      <c r="L143" s="16"/>
    </row>
    <row r="144" spans="1:12" x14ac:dyDescent="0.25">
      <c r="B144" s="2"/>
      <c r="D144" s="2"/>
      <c r="G144" s="16"/>
      <c r="H144" s="16"/>
      <c r="I144" s="16"/>
      <c r="J144" s="19"/>
      <c r="K144" s="24"/>
      <c r="L144" s="16"/>
    </row>
    <row r="145" spans="2:12" x14ac:dyDescent="0.25">
      <c r="B145" s="2"/>
      <c r="D145" s="2"/>
      <c r="G145" s="16"/>
      <c r="H145" s="16"/>
      <c r="I145" s="16"/>
      <c r="J145" s="19"/>
      <c r="K145" s="24"/>
      <c r="L145" s="16"/>
    </row>
    <row r="146" spans="2:12" x14ac:dyDescent="0.25">
      <c r="B146" s="2"/>
      <c r="D146" s="2"/>
      <c r="G146" s="16"/>
      <c r="H146" s="16"/>
      <c r="I146" s="16"/>
      <c r="J146" s="19"/>
      <c r="K146" s="24"/>
      <c r="L146" s="16"/>
    </row>
    <row r="147" spans="2:12" x14ac:dyDescent="0.25">
      <c r="B147" s="2"/>
      <c r="D147" s="2"/>
      <c r="G147" s="16"/>
      <c r="H147" s="16"/>
      <c r="I147" s="16"/>
      <c r="J147" s="19"/>
      <c r="K147" s="24"/>
      <c r="L147" s="16"/>
    </row>
    <row r="148" spans="2:12" x14ac:dyDescent="0.25">
      <c r="B148" s="2"/>
      <c r="D148" s="2"/>
      <c r="G148" s="16"/>
      <c r="H148" s="16"/>
      <c r="I148" s="16"/>
      <c r="J148" s="19"/>
      <c r="K148" s="24"/>
      <c r="L148" s="16"/>
    </row>
    <row r="149" spans="2:12" x14ac:dyDescent="0.25">
      <c r="B149" s="2"/>
      <c r="D149" s="2"/>
      <c r="G149" s="16"/>
      <c r="H149" s="16"/>
      <c r="I149" s="16"/>
      <c r="J149" s="19"/>
      <c r="K149" s="24"/>
      <c r="L149" s="16"/>
    </row>
    <row r="150" spans="2:12" x14ac:dyDescent="0.25">
      <c r="B150" s="2"/>
      <c r="D150" s="2"/>
      <c r="G150" s="16"/>
      <c r="H150" s="16"/>
      <c r="I150" s="16"/>
      <c r="J150" s="19"/>
      <c r="K150" s="24"/>
      <c r="L150" s="16"/>
    </row>
    <row r="151" spans="2:12" x14ac:dyDescent="0.25">
      <c r="B151" s="2"/>
      <c r="D151" s="2"/>
      <c r="G151" s="16"/>
      <c r="H151" s="16"/>
      <c r="I151" s="16"/>
      <c r="J151" s="19"/>
      <c r="K151" s="24"/>
      <c r="L151" s="16"/>
    </row>
    <row r="152" spans="2:12" x14ac:dyDescent="0.25">
      <c r="B152" s="2"/>
      <c r="D152" s="2"/>
      <c r="G152" s="16"/>
      <c r="H152" s="16"/>
      <c r="I152" s="16"/>
      <c r="J152" s="19"/>
      <c r="K152" s="24"/>
      <c r="L152" s="16"/>
    </row>
    <row r="153" spans="2:12" x14ac:dyDescent="0.25">
      <c r="B153" s="2"/>
      <c r="D153" s="2"/>
      <c r="G153" s="16"/>
      <c r="H153" s="16"/>
      <c r="I153" s="16"/>
      <c r="J153" s="19"/>
      <c r="K153" s="24"/>
      <c r="L153" s="16"/>
    </row>
    <row r="154" spans="2:12" x14ac:dyDescent="0.25">
      <c r="B154" s="2"/>
      <c r="D154" s="2"/>
      <c r="G154" s="16"/>
      <c r="H154" s="16"/>
      <c r="I154" s="16"/>
      <c r="J154" s="19"/>
      <c r="K154" s="24"/>
      <c r="L154" s="16"/>
    </row>
    <row r="155" spans="2:12" x14ac:dyDescent="0.25">
      <c r="B155" s="2"/>
      <c r="D155" s="2"/>
      <c r="G155" s="16"/>
      <c r="H155" s="16"/>
      <c r="I155" s="16"/>
      <c r="J155" s="19"/>
      <c r="K155" s="24"/>
      <c r="L155" s="16"/>
    </row>
    <row r="156" spans="2:12" x14ac:dyDescent="0.25">
      <c r="B156" s="2"/>
      <c r="D156" s="2"/>
      <c r="G156" s="16"/>
      <c r="H156" s="16"/>
      <c r="I156" s="16"/>
      <c r="J156" s="19"/>
      <c r="K156" s="24"/>
      <c r="L156" s="16"/>
    </row>
    <row r="157" spans="2:12" x14ac:dyDescent="0.25">
      <c r="B157" s="2"/>
      <c r="D157" s="2"/>
      <c r="G157" s="16"/>
      <c r="H157" s="16"/>
      <c r="I157" s="16"/>
      <c r="J157" s="19"/>
      <c r="K157" s="24"/>
      <c r="L157" s="16"/>
    </row>
    <row r="158" spans="2:12" x14ac:dyDescent="0.25">
      <c r="B158" s="2"/>
      <c r="D158" s="2"/>
      <c r="G158" s="16"/>
      <c r="H158" s="16"/>
      <c r="I158" s="16"/>
      <c r="J158" s="19"/>
      <c r="K158" s="24"/>
      <c r="L158" s="16"/>
    </row>
    <row r="159" spans="2:12" x14ac:dyDescent="0.25">
      <c r="B159" s="2"/>
      <c r="D159" s="2"/>
      <c r="G159" s="16"/>
      <c r="H159" s="16"/>
      <c r="I159" s="16"/>
      <c r="J159" s="19"/>
      <c r="K159" s="24"/>
      <c r="L159" s="16"/>
    </row>
    <row r="160" spans="2:12" x14ac:dyDescent="0.25">
      <c r="B160" s="2"/>
      <c r="D160" s="2"/>
      <c r="G160" s="16"/>
      <c r="H160" s="16"/>
      <c r="I160" s="16"/>
      <c r="J160" s="19"/>
      <c r="K160" s="24"/>
      <c r="L160" s="16"/>
    </row>
    <row r="161" spans="2:12" x14ac:dyDescent="0.25">
      <c r="G161" s="16"/>
      <c r="H161" s="16"/>
      <c r="I161" s="16"/>
      <c r="J161" s="19"/>
      <c r="K161" s="16"/>
      <c r="L161" s="16"/>
    </row>
    <row r="162" spans="2:12" x14ac:dyDescent="0.25">
      <c r="B162" s="2"/>
      <c r="C162" s="2"/>
      <c r="D162" s="2"/>
      <c r="G162" s="16"/>
      <c r="H162" s="16"/>
      <c r="I162" s="16"/>
      <c r="J162" s="19"/>
      <c r="K162" s="16"/>
      <c r="L162" s="16"/>
    </row>
    <row r="163" spans="2:12" x14ac:dyDescent="0.25">
      <c r="B163" s="2"/>
      <c r="C163" s="2"/>
      <c r="D163" s="2"/>
      <c r="G163" s="16"/>
      <c r="H163" s="16"/>
      <c r="I163" s="16"/>
      <c r="J163" s="19"/>
      <c r="K163" s="16"/>
      <c r="L163" s="16"/>
    </row>
    <row r="164" spans="2:12" x14ac:dyDescent="0.25">
      <c r="B164" s="2"/>
      <c r="C164" s="2"/>
      <c r="D164" s="2"/>
      <c r="G164" s="16"/>
      <c r="H164" s="16"/>
      <c r="I164" s="16"/>
      <c r="J164" s="19"/>
      <c r="K164" s="16"/>
      <c r="L164" s="16"/>
    </row>
    <row r="165" spans="2:12" x14ac:dyDescent="0.25">
      <c r="B165" s="2"/>
      <c r="C165" s="2"/>
      <c r="D165" s="2"/>
      <c r="G165" s="16"/>
      <c r="H165" s="16"/>
      <c r="I165" s="16"/>
      <c r="J165" s="19"/>
      <c r="K165" s="16"/>
      <c r="L165" s="16"/>
    </row>
    <row r="166" spans="2:12" x14ac:dyDescent="0.25">
      <c r="B166" s="2"/>
      <c r="C166" s="2"/>
      <c r="D166" s="2"/>
      <c r="G166" s="16"/>
      <c r="H166" s="16"/>
      <c r="I166" s="16"/>
      <c r="J166" s="19"/>
      <c r="K166" s="16"/>
      <c r="L166" s="16"/>
    </row>
    <row r="167" spans="2:12" x14ac:dyDescent="0.25">
      <c r="B167" s="2"/>
      <c r="C167" s="2"/>
      <c r="D167" s="2"/>
      <c r="G167" s="16"/>
      <c r="H167" s="16"/>
      <c r="I167" s="16"/>
      <c r="J167" s="19"/>
      <c r="K167" s="16"/>
      <c r="L167" s="16"/>
    </row>
    <row r="168" spans="2:12" x14ac:dyDescent="0.25">
      <c r="B168" s="2"/>
      <c r="C168" s="2"/>
      <c r="D168" s="2"/>
      <c r="G168" s="16"/>
      <c r="H168" s="16"/>
      <c r="I168" s="16"/>
      <c r="J168" s="19"/>
      <c r="K168" s="16"/>
      <c r="L168" s="16"/>
    </row>
    <row r="169" spans="2:12" x14ac:dyDescent="0.25">
      <c r="B169" s="2"/>
      <c r="C169" s="2"/>
      <c r="D169" s="2"/>
      <c r="G169" s="16"/>
      <c r="H169" s="16"/>
      <c r="I169" s="16"/>
      <c r="J169" s="19"/>
      <c r="K169" s="16"/>
      <c r="L169" s="16"/>
    </row>
    <row r="170" spans="2:12" x14ac:dyDescent="0.25">
      <c r="B170" s="2"/>
      <c r="C170" s="2"/>
      <c r="D170" s="2"/>
      <c r="G170" s="16"/>
      <c r="H170" s="16"/>
      <c r="I170" s="16"/>
      <c r="J170" s="19"/>
      <c r="K170" s="16"/>
      <c r="L170" s="16"/>
    </row>
    <row r="171" spans="2:12" x14ac:dyDescent="0.25">
      <c r="B171" s="2"/>
      <c r="C171" s="2"/>
      <c r="D171" s="2"/>
      <c r="G171" s="16"/>
      <c r="H171" s="16"/>
      <c r="I171" s="16"/>
      <c r="J171" s="19"/>
      <c r="K171" s="16"/>
      <c r="L171" s="16"/>
    </row>
    <row r="172" spans="2:12" x14ac:dyDescent="0.25">
      <c r="B172" s="2"/>
      <c r="C172" s="2"/>
      <c r="D172" s="2"/>
      <c r="G172" s="16"/>
      <c r="H172" s="16"/>
      <c r="I172" s="16"/>
      <c r="J172" s="19"/>
      <c r="K172" s="16"/>
      <c r="L172" s="16"/>
    </row>
    <row r="173" spans="2:12" x14ac:dyDescent="0.25">
      <c r="B173" s="2"/>
      <c r="C173" s="2"/>
      <c r="D173" s="2"/>
      <c r="G173" s="16"/>
      <c r="H173" s="16"/>
      <c r="I173" s="16"/>
      <c r="J173" s="19"/>
      <c r="K173" s="16"/>
      <c r="L173" s="16"/>
    </row>
    <row r="174" spans="2:12" x14ac:dyDescent="0.25">
      <c r="B174" s="2"/>
      <c r="C174" s="2"/>
      <c r="D174" s="2"/>
      <c r="G174" s="16"/>
      <c r="H174" s="16"/>
      <c r="I174" s="16"/>
      <c r="J174" s="19"/>
      <c r="K174" s="16"/>
      <c r="L174" s="16"/>
    </row>
    <row r="175" spans="2:12" x14ac:dyDescent="0.25">
      <c r="B175" s="2"/>
      <c r="C175" s="2"/>
      <c r="D175" s="2"/>
      <c r="G175" s="16"/>
      <c r="H175" s="16"/>
      <c r="I175" s="16"/>
      <c r="J175" s="19"/>
      <c r="K175" s="16"/>
      <c r="L175" s="16"/>
    </row>
    <row r="176" spans="2:12" x14ac:dyDescent="0.25">
      <c r="B176" s="2"/>
      <c r="C176" s="2"/>
      <c r="D176" s="2"/>
      <c r="G176" s="16"/>
      <c r="H176" s="16"/>
      <c r="I176" s="16"/>
      <c r="J176" s="19"/>
      <c r="K176" s="16"/>
      <c r="L176" s="16"/>
    </row>
    <row r="177" spans="2:12" x14ac:dyDescent="0.25">
      <c r="B177" s="2"/>
      <c r="C177" s="2"/>
      <c r="D177" s="2"/>
      <c r="G177" s="16"/>
      <c r="H177" s="16"/>
      <c r="I177" s="16"/>
      <c r="J177" s="19"/>
      <c r="K177" s="16"/>
      <c r="L177" s="16"/>
    </row>
    <row r="178" spans="2:12" x14ac:dyDescent="0.25">
      <c r="B178" s="2"/>
      <c r="C178" s="2"/>
      <c r="D178" s="2"/>
      <c r="G178" s="16"/>
      <c r="H178" s="16"/>
      <c r="I178" s="16"/>
      <c r="J178" s="19"/>
      <c r="K178" s="16"/>
      <c r="L178" s="16"/>
    </row>
    <row r="179" spans="2:12" x14ac:dyDescent="0.25">
      <c r="B179" s="2"/>
      <c r="C179" s="2"/>
      <c r="D179" s="2"/>
      <c r="G179" s="16"/>
      <c r="H179" s="16"/>
      <c r="I179" s="16"/>
      <c r="J179" s="19"/>
      <c r="K179" s="16"/>
      <c r="L179" s="16"/>
    </row>
    <row r="180" spans="2:12" x14ac:dyDescent="0.25">
      <c r="B180" s="2"/>
      <c r="C180" s="2"/>
      <c r="D180" s="2"/>
      <c r="G180" s="16"/>
      <c r="H180" s="16"/>
      <c r="I180" s="16"/>
      <c r="J180" s="19"/>
      <c r="K180" s="16"/>
      <c r="L180" s="16"/>
    </row>
    <row r="181" spans="2:12" x14ac:dyDescent="0.25">
      <c r="B181" s="2"/>
      <c r="C181" s="2"/>
      <c r="D181" s="2"/>
      <c r="G181" s="16"/>
      <c r="H181" s="16"/>
      <c r="I181" s="16"/>
      <c r="J181" s="19"/>
      <c r="K181" s="16"/>
      <c r="L181" s="16"/>
    </row>
    <row r="182" spans="2:12" x14ac:dyDescent="0.25">
      <c r="B182" s="2"/>
      <c r="C182" s="2"/>
      <c r="D182" s="2"/>
      <c r="G182" s="16"/>
      <c r="H182" s="16"/>
      <c r="I182" s="16"/>
      <c r="J182" s="19"/>
      <c r="K182" s="16"/>
      <c r="L182" s="16"/>
    </row>
    <row r="183" spans="2:12" x14ac:dyDescent="0.25">
      <c r="B183" s="2"/>
      <c r="C183" s="2"/>
      <c r="D183" s="2"/>
      <c r="G183" s="16"/>
      <c r="H183" s="16"/>
      <c r="I183" s="16"/>
      <c r="J183" s="19"/>
      <c r="K183" s="16"/>
      <c r="L183" s="16"/>
    </row>
    <row r="184" spans="2:12" x14ac:dyDescent="0.25">
      <c r="B184" s="2"/>
      <c r="C184" s="2"/>
      <c r="D184" s="2"/>
      <c r="G184" s="16"/>
      <c r="H184" s="16"/>
      <c r="I184" s="16"/>
      <c r="J184" s="19"/>
      <c r="K184" s="16"/>
      <c r="L184" s="16"/>
    </row>
    <row r="185" spans="2:12" x14ac:dyDescent="0.25">
      <c r="B185" s="2"/>
      <c r="C185" s="2"/>
      <c r="D185" s="2"/>
      <c r="G185" s="16"/>
      <c r="H185" s="16"/>
      <c r="I185" s="16"/>
      <c r="J185" s="19"/>
      <c r="K185" s="16"/>
      <c r="L185" s="16"/>
    </row>
    <row r="186" spans="2:12" x14ac:dyDescent="0.25">
      <c r="B186" s="2"/>
      <c r="C186" s="2"/>
      <c r="D186" s="2"/>
      <c r="G186" s="16"/>
      <c r="H186" s="16"/>
      <c r="I186" s="16"/>
      <c r="J186" s="19"/>
      <c r="K186" s="16"/>
      <c r="L186" s="16"/>
    </row>
    <row r="187" spans="2:12" x14ac:dyDescent="0.25">
      <c r="B187" s="2"/>
      <c r="C187" s="2"/>
      <c r="D187" s="2"/>
      <c r="G187" s="16"/>
      <c r="H187" s="16"/>
      <c r="I187" s="16"/>
      <c r="J187" s="19"/>
      <c r="K187" s="16"/>
      <c r="L187" s="16"/>
    </row>
    <row r="188" spans="2:12" x14ac:dyDescent="0.25">
      <c r="G188" s="16"/>
      <c r="H188" s="16"/>
      <c r="I188" s="16"/>
      <c r="J188" s="16"/>
      <c r="K188" s="16"/>
      <c r="L188" s="16"/>
    </row>
    <row r="189" spans="2:12" x14ac:dyDescent="0.25">
      <c r="G189" s="16"/>
      <c r="H189" s="16"/>
      <c r="I189" s="16"/>
      <c r="J189" s="16"/>
      <c r="K189" s="16"/>
      <c r="L189" s="16"/>
    </row>
    <row r="190" spans="2:12" x14ac:dyDescent="0.25">
      <c r="G190" s="16"/>
      <c r="H190" s="16"/>
      <c r="I190" s="16"/>
      <c r="J190" s="16"/>
      <c r="K190" s="16"/>
      <c r="L190" s="16"/>
    </row>
    <row r="191" spans="2:12" x14ac:dyDescent="0.25">
      <c r="G191" s="16"/>
      <c r="H191" s="16"/>
      <c r="I191" s="16"/>
      <c r="J191" s="16"/>
      <c r="K191" s="16"/>
      <c r="L191" s="16"/>
    </row>
    <row r="192" spans="2:12" x14ac:dyDescent="0.25">
      <c r="G192" s="16"/>
      <c r="H192" s="16"/>
      <c r="I192" s="16"/>
      <c r="J192" s="16"/>
      <c r="K192" s="16"/>
      <c r="L192" s="16"/>
    </row>
    <row r="193" spans="7:12" x14ac:dyDescent="0.25">
      <c r="G193" s="16"/>
      <c r="H193" s="16"/>
      <c r="I193" s="16"/>
      <c r="J193" s="16"/>
      <c r="K193" s="16"/>
      <c r="L193" s="16"/>
    </row>
    <row r="194" spans="7:12" x14ac:dyDescent="0.25">
      <c r="G194" s="16"/>
      <c r="H194" s="16"/>
      <c r="I194" s="16"/>
      <c r="J194" s="16"/>
      <c r="K194" s="16"/>
      <c r="L194" s="16"/>
    </row>
    <row r="195" spans="7:12" x14ac:dyDescent="0.25">
      <c r="G195" s="16"/>
      <c r="H195" s="16"/>
      <c r="I195" s="16"/>
      <c r="J195" s="16"/>
      <c r="K195" s="16"/>
      <c r="L195" s="16"/>
    </row>
    <row r="196" spans="7:12" x14ac:dyDescent="0.25">
      <c r="G196" s="16"/>
      <c r="H196" s="16"/>
      <c r="I196" s="16"/>
      <c r="J196" s="16"/>
      <c r="K196" s="16"/>
      <c r="L196" s="16"/>
    </row>
    <row r="197" spans="7:12" x14ac:dyDescent="0.25">
      <c r="G197" s="16"/>
      <c r="H197" s="16"/>
      <c r="I197" s="16"/>
      <c r="J197" s="16"/>
      <c r="K197" s="16"/>
      <c r="L197" s="16"/>
    </row>
    <row r="198" spans="7:12" x14ac:dyDescent="0.25">
      <c r="G198" s="16"/>
      <c r="H198" s="16"/>
      <c r="I198" s="16"/>
      <c r="J198" s="16"/>
      <c r="K198" s="16"/>
      <c r="L198" s="16"/>
    </row>
    <row r="199" spans="7:12" x14ac:dyDescent="0.25">
      <c r="G199" s="16"/>
      <c r="H199" s="16"/>
      <c r="I199" s="16"/>
      <c r="J199" s="16"/>
      <c r="K199" s="16"/>
      <c r="L199" s="16"/>
    </row>
    <row r="200" spans="7:12" x14ac:dyDescent="0.25">
      <c r="G200" s="16"/>
      <c r="H200" s="16"/>
      <c r="I200" s="16"/>
      <c r="J200" s="16"/>
      <c r="K200" s="16"/>
      <c r="L200" s="16"/>
    </row>
    <row r="201" spans="7:12" x14ac:dyDescent="0.25">
      <c r="G201" s="16"/>
      <c r="H201" s="16"/>
      <c r="I201" s="16"/>
      <c r="J201" s="16"/>
      <c r="K201" s="16"/>
      <c r="L201" s="16"/>
    </row>
    <row r="202" spans="7:12" x14ac:dyDescent="0.25">
      <c r="G202" s="16"/>
      <c r="H202" s="16"/>
      <c r="I202" s="16"/>
      <c r="J202" s="16"/>
      <c r="K202" s="16"/>
      <c r="L202" s="16"/>
    </row>
    <row r="203" spans="7:12" x14ac:dyDescent="0.25">
      <c r="G203" s="16"/>
      <c r="H203" s="16"/>
      <c r="I203" s="16"/>
      <c r="J203" s="16"/>
      <c r="K203" s="16"/>
      <c r="L203" s="16"/>
    </row>
    <row r="204" spans="7:12" x14ac:dyDescent="0.25">
      <c r="G204" s="16"/>
      <c r="H204" s="16"/>
      <c r="I204" s="16"/>
      <c r="J204" s="16"/>
      <c r="K204" s="16"/>
      <c r="L204" s="16"/>
    </row>
    <row r="205" spans="7:12" x14ac:dyDescent="0.25">
      <c r="G205" s="16"/>
      <c r="H205" s="16"/>
      <c r="I205" s="16"/>
      <c r="J205" s="16"/>
      <c r="K205" s="16"/>
      <c r="L205" s="16"/>
    </row>
    <row r="206" spans="7:12" x14ac:dyDescent="0.25">
      <c r="G206" s="16"/>
      <c r="H206" s="16"/>
      <c r="I206" s="16"/>
      <c r="J206" s="16"/>
      <c r="K206" s="16"/>
      <c r="L206" s="16"/>
    </row>
    <row r="207" spans="7:12" x14ac:dyDescent="0.25">
      <c r="G207" s="16"/>
      <c r="H207" s="16"/>
      <c r="I207" s="16"/>
      <c r="J207" s="16"/>
      <c r="K207" s="16"/>
      <c r="L207" s="16"/>
    </row>
    <row r="208" spans="7:12" x14ac:dyDescent="0.25">
      <c r="G208" s="16"/>
      <c r="H208" s="16"/>
      <c r="I208" s="16"/>
      <c r="J208" s="16"/>
      <c r="K208" s="16"/>
      <c r="L208" s="16"/>
    </row>
    <row r="209" spans="7:12" x14ac:dyDescent="0.25">
      <c r="G209" s="16"/>
      <c r="H209" s="16"/>
      <c r="I209" s="16"/>
      <c r="J209" s="16"/>
      <c r="K209" s="16"/>
      <c r="L209" s="16"/>
    </row>
    <row r="210" spans="7:12" x14ac:dyDescent="0.25">
      <c r="G210" s="16"/>
      <c r="H210" s="16"/>
      <c r="I210" s="16"/>
      <c r="J210" s="16"/>
      <c r="K210" s="16"/>
      <c r="L210" s="16"/>
    </row>
    <row r="211" spans="7:12" x14ac:dyDescent="0.25">
      <c r="G211" s="16"/>
      <c r="H211" s="16"/>
      <c r="I211" s="16"/>
      <c r="J211" s="16"/>
      <c r="K211" s="16"/>
      <c r="L211" s="16"/>
    </row>
    <row r="212" spans="7:12" x14ac:dyDescent="0.25">
      <c r="G212" s="16"/>
      <c r="H212" s="16"/>
      <c r="I212" s="16"/>
      <c r="J212" s="16"/>
      <c r="K212" s="16"/>
      <c r="L212" s="16"/>
    </row>
    <row r="213" spans="7:12" x14ac:dyDescent="0.25">
      <c r="G213" s="16"/>
      <c r="H213" s="16"/>
      <c r="I213" s="16"/>
      <c r="J213" s="16"/>
      <c r="K213" s="16"/>
      <c r="L213" s="16"/>
    </row>
    <row r="214" spans="7:12" x14ac:dyDescent="0.25">
      <c r="G214" s="16"/>
      <c r="H214" s="16"/>
      <c r="I214" s="16"/>
      <c r="J214" s="16"/>
      <c r="K214" s="16"/>
      <c r="L214" s="16"/>
    </row>
    <row r="215" spans="7:12" x14ac:dyDescent="0.25">
      <c r="G215" s="16"/>
      <c r="H215" s="16"/>
      <c r="I215" s="16"/>
      <c r="J215" s="16"/>
      <c r="K215" s="16"/>
      <c r="L215" s="16"/>
    </row>
    <row r="216" spans="7:12" x14ac:dyDescent="0.25">
      <c r="G216" s="16"/>
      <c r="H216" s="16"/>
      <c r="I216" s="16"/>
      <c r="J216" s="16"/>
      <c r="K216" s="16"/>
      <c r="L216" s="16"/>
    </row>
    <row r="217" spans="7:12" x14ac:dyDescent="0.25">
      <c r="G217" s="16"/>
      <c r="H217" s="16"/>
      <c r="I217" s="16"/>
      <c r="J217" s="16"/>
      <c r="K217" s="16"/>
      <c r="L217" s="16"/>
    </row>
    <row r="218" spans="7:12" x14ac:dyDescent="0.25">
      <c r="G218" s="16"/>
      <c r="H218" s="16"/>
      <c r="I218" s="16"/>
      <c r="J218" s="16"/>
      <c r="K218" s="16"/>
      <c r="L218" s="16"/>
    </row>
    <row r="219" spans="7:12" x14ac:dyDescent="0.25">
      <c r="G219" s="16"/>
      <c r="H219" s="16"/>
      <c r="I219" s="16"/>
      <c r="J219" s="16"/>
      <c r="K219" s="16"/>
      <c r="L219" s="16"/>
    </row>
    <row r="220" spans="7:12" x14ac:dyDescent="0.25">
      <c r="G220" s="16"/>
      <c r="H220" s="16"/>
      <c r="I220" s="16"/>
      <c r="J220" s="16"/>
      <c r="K220" s="16"/>
      <c r="L220" s="16"/>
    </row>
    <row r="221" spans="7:12" x14ac:dyDescent="0.25">
      <c r="G221" s="16"/>
      <c r="H221" s="16"/>
      <c r="I221" s="16"/>
      <c r="J221" s="16"/>
      <c r="K221" s="16"/>
      <c r="L221" s="16"/>
    </row>
    <row r="222" spans="7:12" x14ac:dyDescent="0.25">
      <c r="G222" s="16"/>
      <c r="H222" s="16"/>
      <c r="I222" s="16"/>
      <c r="J222" s="16"/>
      <c r="K222" s="16"/>
      <c r="L222" s="16"/>
    </row>
    <row r="223" spans="7:12" x14ac:dyDescent="0.25">
      <c r="G223" s="16"/>
      <c r="H223" s="16"/>
      <c r="I223" s="16"/>
      <c r="J223" s="16"/>
      <c r="K223" s="16"/>
      <c r="L223" s="16"/>
    </row>
    <row r="224" spans="7:12" x14ac:dyDescent="0.25">
      <c r="G224" s="16"/>
      <c r="H224" s="16"/>
      <c r="I224" s="16"/>
      <c r="J224" s="16"/>
      <c r="K224" s="16"/>
      <c r="L224" s="16"/>
    </row>
    <row r="225" spans="7:12" x14ac:dyDescent="0.25">
      <c r="G225" s="16"/>
      <c r="H225" s="16"/>
      <c r="I225" s="16"/>
      <c r="J225" s="16"/>
      <c r="K225" s="16"/>
      <c r="L225" s="16"/>
    </row>
    <row r="226" spans="7:12" x14ac:dyDescent="0.25">
      <c r="G226" s="16"/>
      <c r="H226" s="16"/>
      <c r="I226" s="16"/>
      <c r="J226" s="16"/>
      <c r="K226" s="16"/>
      <c r="L226" s="16"/>
    </row>
    <row r="227" spans="7:12" x14ac:dyDescent="0.25">
      <c r="G227" s="16"/>
      <c r="H227" s="16"/>
      <c r="I227" s="16"/>
      <c r="J227" s="16"/>
      <c r="K227" s="16"/>
      <c r="L227" s="16"/>
    </row>
    <row r="228" spans="7:12" x14ac:dyDescent="0.25">
      <c r="G228" s="16"/>
      <c r="H228" s="16"/>
      <c r="I228" s="16"/>
      <c r="J228" s="16"/>
      <c r="K228" s="16"/>
      <c r="L228" s="16"/>
    </row>
    <row r="229" spans="7:12" x14ac:dyDescent="0.25">
      <c r="G229" s="16"/>
      <c r="H229" s="16"/>
      <c r="I229" s="16"/>
      <c r="J229" s="16"/>
      <c r="K229" s="16"/>
      <c r="L229" s="16"/>
    </row>
    <row r="230" spans="7:12" x14ac:dyDescent="0.25">
      <c r="G230" s="16"/>
      <c r="H230" s="16"/>
      <c r="I230" s="16"/>
      <c r="J230" s="16"/>
      <c r="K230" s="16"/>
      <c r="L230" s="16"/>
    </row>
    <row r="231" spans="7:12" x14ac:dyDescent="0.25">
      <c r="G231" s="16"/>
      <c r="H231" s="16"/>
      <c r="I231" s="16"/>
      <c r="J231" s="16"/>
      <c r="K231" s="16"/>
      <c r="L231" s="16"/>
    </row>
    <row r="232" spans="7:12" x14ac:dyDescent="0.25">
      <c r="G232" s="16"/>
      <c r="H232" s="16"/>
      <c r="I232" s="16"/>
      <c r="J232" s="16"/>
      <c r="K232" s="16"/>
      <c r="L232" s="16"/>
    </row>
    <row r="233" spans="7:12" x14ac:dyDescent="0.25">
      <c r="G233" s="16"/>
      <c r="H233" s="16"/>
      <c r="I233" s="16"/>
      <c r="J233" s="16"/>
      <c r="K233" s="16"/>
      <c r="L233" s="16"/>
    </row>
    <row r="234" spans="7:12" x14ac:dyDescent="0.25">
      <c r="G234" s="16"/>
      <c r="H234" s="16"/>
      <c r="I234" s="16"/>
      <c r="J234" s="16"/>
      <c r="K234" s="16"/>
      <c r="L234" s="16"/>
    </row>
    <row r="235" spans="7:12" x14ac:dyDescent="0.25">
      <c r="G235" s="16"/>
      <c r="H235" s="16"/>
      <c r="I235" s="16"/>
      <c r="J235" s="16"/>
      <c r="K235" s="16"/>
      <c r="L235" s="16"/>
    </row>
    <row r="236" spans="7:12" x14ac:dyDescent="0.25">
      <c r="G236" s="16"/>
      <c r="H236" s="16"/>
      <c r="I236" s="16"/>
      <c r="J236" s="16"/>
      <c r="K236" s="16"/>
      <c r="L236" s="16"/>
    </row>
    <row r="237" spans="7:12" x14ac:dyDescent="0.25">
      <c r="G237" s="16"/>
      <c r="H237" s="16"/>
      <c r="I237" s="16"/>
      <c r="J237" s="16"/>
      <c r="K237" s="16"/>
      <c r="L237" s="16"/>
    </row>
    <row r="238" spans="7:12" x14ac:dyDescent="0.25">
      <c r="G238" s="16"/>
      <c r="H238" s="16"/>
      <c r="I238" s="16"/>
      <c r="J238" s="16"/>
      <c r="K238" s="16"/>
      <c r="L238" s="16"/>
    </row>
    <row r="239" spans="7:12" x14ac:dyDescent="0.25">
      <c r="G239" s="16"/>
      <c r="H239" s="16"/>
      <c r="I239" s="16"/>
      <c r="J239" s="16"/>
      <c r="K239" s="16"/>
      <c r="L239" s="16"/>
    </row>
    <row r="240" spans="7:12" x14ac:dyDescent="0.25">
      <c r="G240" s="16"/>
      <c r="H240" s="16"/>
      <c r="I240" s="16"/>
      <c r="J240" s="16"/>
      <c r="K240" s="16"/>
      <c r="L240" s="16"/>
    </row>
    <row r="241" spans="7:12" x14ac:dyDescent="0.25">
      <c r="G241" s="16"/>
      <c r="H241" s="16"/>
      <c r="I241" s="16"/>
      <c r="J241" s="16"/>
      <c r="K241" s="16"/>
      <c r="L241" s="16"/>
    </row>
    <row r="242" spans="7:12" x14ac:dyDescent="0.25">
      <c r="G242" s="16"/>
      <c r="H242" s="16"/>
      <c r="I242" s="16"/>
      <c r="J242" s="16"/>
      <c r="K242" s="16"/>
      <c r="L242" s="16"/>
    </row>
    <row r="243" spans="7:12" x14ac:dyDescent="0.25">
      <c r="G243" s="16"/>
      <c r="H243" s="16"/>
      <c r="I243" s="16"/>
      <c r="J243" s="16"/>
      <c r="K243" s="16"/>
      <c r="L243" s="16"/>
    </row>
    <row r="244" spans="7:12" x14ac:dyDescent="0.25">
      <c r="G244" s="16"/>
      <c r="H244" s="16"/>
      <c r="I244" s="16"/>
      <c r="J244" s="16"/>
      <c r="K244" s="16"/>
      <c r="L244" s="16"/>
    </row>
    <row r="245" spans="7:12" x14ac:dyDescent="0.25">
      <c r="G245" s="16"/>
      <c r="H245" s="16"/>
      <c r="I245" s="16"/>
      <c r="J245" s="16"/>
      <c r="K245" s="16"/>
      <c r="L245" s="16"/>
    </row>
    <row r="246" spans="7:12" x14ac:dyDescent="0.25">
      <c r="G246" s="16"/>
      <c r="H246" s="16"/>
      <c r="I246" s="16"/>
      <c r="J246" s="16"/>
      <c r="K246" s="16"/>
      <c r="L246" s="16"/>
    </row>
    <row r="247" spans="7:12" x14ac:dyDescent="0.25">
      <c r="G247" s="16"/>
      <c r="H247" s="16"/>
      <c r="I247" s="16"/>
      <c r="J247" s="16"/>
      <c r="K247" s="16"/>
      <c r="L247" s="16"/>
    </row>
    <row r="248" spans="7:12" x14ac:dyDescent="0.25">
      <c r="G248" s="16"/>
      <c r="H248" s="16"/>
      <c r="I248" s="16"/>
      <c r="J248" s="16"/>
      <c r="K248" s="16"/>
      <c r="L248" s="16"/>
    </row>
    <row r="249" spans="7:12" x14ac:dyDescent="0.25">
      <c r="G249" s="16"/>
      <c r="H249" s="16"/>
      <c r="I249" s="16"/>
      <c r="J249" s="16"/>
      <c r="K249" s="16"/>
      <c r="L249" s="16"/>
    </row>
    <row r="250" spans="7:12" x14ac:dyDescent="0.25">
      <c r="G250" s="16"/>
      <c r="H250" s="16"/>
      <c r="I250" s="16"/>
      <c r="J250" s="16"/>
      <c r="K250" s="16"/>
      <c r="L250" s="16"/>
    </row>
    <row r="251" spans="7:12" x14ac:dyDescent="0.25">
      <c r="G251" s="16"/>
      <c r="H251" s="16"/>
      <c r="I251" s="16"/>
      <c r="J251" s="16"/>
      <c r="K251" s="16"/>
      <c r="L251" s="16"/>
    </row>
    <row r="252" spans="7:12" x14ac:dyDescent="0.25">
      <c r="G252" s="16"/>
      <c r="H252" s="16"/>
      <c r="I252" s="16"/>
      <c r="J252" s="16"/>
      <c r="K252" s="16"/>
      <c r="L252" s="16"/>
    </row>
    <row r="253" spans="7:12" x14ac:dyDescent="0.25">
      <c r="G253" s="16"/>
      <c r="H253" s="16"/>
      <c r="I253" s="16"/>
      <c r="J253" s="16"/>
      <c r="K253" s="16"/>
      <c r="L253" s="16"/>
    </row>
    <row r="254" spans="7:12" x14ac:dyDescent="0.25">
      <c r="G254" s="16"/>
      <c r="H254" s="16"/>
      <c r="I254" s="16"/>
      <c r="J254" s="16"/>
      <c r="K254" s="16"/>
      <c r="L254" s="16"/>
    </row>
    <row r="255" spans="7:12" x14ac:dyDescent="0.25">
      <c r="G255" s="16"/>
      <c r="H255" s="16"/>
      <c r="I255" s="16"/>
      <c r="J255" s="16"/>
      <c r="K255" s="16"/>
      <c r="L255" s="16"/>
    </row>
    <row r="256" spans="7:12" x14ac:dyDescent="0.25">
      <c r="G256" s="16"/>
      <c r="H256" s="16"/>
      <c r="I256" s="16"/>
      <c r="J256" s="16"/>
      <c r="K256" s="16"/>
      <c r="L256" s="16"/>
    </row>
    <row r="257" spans="7:12" x14ac:dyDescent="0.25">
      <c r="G257" s="16"/>
      <c r="H257" s="16"/>
      <c r="I257" s="16"/>
      <c r="J257" s="16"/>
      <c r="K257" s="16"/>
      <c r="L257" s="16"/>
    </row>
    <row r="258" spans="7:12" x14ac:dyDescent="0.25">
      <c r="G258" s="16"/>
      <c r="H258" s="16"/>
      <c r="I258" s="16"/>
      <c r="J258" s="16"/>
      <c r="K258" s="16"/>
      <c r="L258" s="16"/>
    </row>
    <row r="259" spans="7:12" x14ac:dyDescent="0.25">
      <c r="G259" s="16"/>
      <c r="H259" s="16"/>
      <c r="I259" s="16"/>
      <c r="J259" s="16"/>
      <c r="K259" s="16"/>
      <c r="L259" s="16"/>
    </row>
    <row r="260" spans="7:12" x14ac:dyDescent="0.25">
      <c r="G260" s="16"/>
      <c r="H260" s="16"/>
      <c r="I260" s="16"/>
      <c r="J260" s="16"/>
      <c r="K260" s="16"/>
      <c r="L260" s="16"/>
    </row>
    <row r="261" spans="7:12" x14ac:dyDescent="0.25">
      <c r="G261" s="16"/>
      <c r="H261" s="16"/>
      <c r="I261" s="16"/>
      <c r="J261" s="16"/>
      <c r="K261" s="16"/>
      <c r="L261" s="16"/>
    </row>
    <row r="262" spans="7:12" x14ac:dyDescent="0.25">
      <c r="G262" s="16"/>
      <c r="H262" s="16"/>
      <c r="I262" s="16"/>
      <c r="J262" s="16"/>
      <c r="K262" s="16"/>
      <c r="L262" s="16"/>
    </row>
    <row r="263" spans="7:12" x14ac:dyDescent="0.25">
      <c r="G263" s="16"/>
      <c r="H263" s="16"/>
      <c r="I263" s="16"/>
      <c r="J263" s="16"/>
      <c r="K263" s="16"/>
      <c r="L263" s="16"/>
    </row>
    <row r="264" spans="7:12" x14ac:dyDescent="0.25">
      <c r="G264" s="16"/>
      <c r="H264" s="16"/>
      <c r="I264" s="16"/>
      <c r="J264" s="16"/>
      <c r="K264" s="16"/>
      <c r="L264" s="16"/>
    </row>
    <row r="265" spans="7:12" x14ac:dyDescent="0.25">
      <c r="G265" s="16"/>
      <c r="H265" s="16"/>
      <c r="I265" s="16"/>
      <c r="J265" s="16"/>
      <c r="K265" s="16"/>
      <c r="L265" s="16"/>
    </row>
    <row r="266" spans="7:12" x14ac:dyDescent="0.25">
      <c r="G266" s="16"/>
      <c r="H266" s="16"/>
      <c r="I266" s="16"/>
      <c r="J266" s="16"/>
      <c r="K266" s="16"/>
      <c r="L266" s="16"/>
    </row>
    <row r="267" spans="7:12" x14ac:dyDescent="0.25">
      <c r="G267" s="16"/>
      <c r="H267" s="16"/>
      <c r="I267" s="16"/>
      <c r="J267" s="16"/>
      <c r="K267" s="16"/>
      <c r="L267" s="16"/>
    </row>
    <row r="268" spans="7:12" x14ac:dyDescent="0.25">
      <c r="G268" s="16"/>
      <c r="H268" s="16"/>
      <c r="I268" s="16"/>
      <c r="J268" s="16"/>
      <c r="K268" s="16"/>
      <c r="L268" s="16"/>
    </row>
    <row r="269" spans="7:12" x14ac:dyDescent="0.25">
      <c r="G269" s="16"/>
      <c r="H269" s="16"/>
      <c r="I269" s="16"/>
      <c r="J269" s="16"/>
      <c r="K269" s="16"/>
      <c r="L269" s="16"/>
    </row>
    <row r="270" spans="7:12" x14ac:dyDescent="0.25">
      <c r="G270" s="16"/>
      <c r="H270" s="16"/>
      <c r="I270" s="16"/>
      <c r="J270" s="16"/>
      <c r="K270" s="16"/>
      <c r="L270" s="16"/>
    </row>
    <row r="271" spans="7:12" x14ac:dyDescent="0.25">
      <c r="G271" s="16"/>
      <c r="H271" s="16"/>
      <c r="I271" s="16"/>
      <c r="J271" s="16"/>
      <c r="K271" s="16"/>
      <c r="L271" s="16"/>
    </row>
    <row r="272" spans="7:12" x14ac:dyDescent="0.25">
      <c r="G272" s="16"/>
      <c r="H272" s="16"/>
      <c r="I272" s="16"/>
      <c r="J272" s="16"/>
      <c r="K272" s="16"/>
      <c r="L272" s="16"/>
    </row>
    <row r="273" spans="7:12" x14ac:dyDescent="0.25">
      <c r="G273" s="16"/>
      <c r="H273" s="16"/>
      <c r="I273" s="16"/>
      <c r="J273" s="16"/>
      <c r="K273" s="16"/>
      <c r="L273" s="16"/>
    </row>
    <row r="274" spans="7:12" x14ac:dyDescent="0.25">
      <c r="G274" s="16"/>
      <c r="H274" s="16"/>
      <c r="I274" s="16"/>
      <c r="J274" s="16"/>
      <c r="K274" s="16"/>
      <c r="L274" s="16"/>
    </row>
    <row r="275" spans="7:12" x14ac:dyDescent="0.25">
      <c r="G275" s="16"/>
      <c r="H275" s="16"/>
      <c r="I275" s="16"/>
      <c r="J275" s="16"/>
      <c r="K275" s="16"/>
      <c r="L275" s="16"/>
    </row>
    <row r="276" spans="7:12" x14ac:dyDescent="0.25">
      <c r="G276" s="16"/>
      <c r="H276" s="16"/>
      <c r="I276" s="16"/>
      <c r="J276" s="16"/>
      <c r="K276" s="16"/>
      <c r="L276" s="16"/>
    </row>
    <row r="277" spans="7:12" x14ac:dyDescent="0.25">
      <c r="G277" s="16"/>
      <c r="H277" s="16"/>
      <c r="I277" s="16"/>
      <c r="J277" s="16"/>
      <c r="K277" s="16"/>
      <c r="L277" s="16"/>
    </row>
    <row r="278" spans="7:12" x14ac:dyDescent="0.25">
      <c r="G278" s="16"/>
      <c r="H278" s="16"/>
      <c r="I278" s="16"/>
      <c r="J278" s="16"/>
      <c r="K278" s="16"/>
      <c r="L278" s="16"/>
    </row>
    <row r="279" spans="7:12" x14ac:dyDescent="0.25">
      <c r="G279" s="16"/>
      <c r="H279" s="16"/>
      <c r="I279" s="16"/>
      <c r="J279" s="16"/>
      <c r="K279" s="16"/>
      <c r="L279" s="16"/>
    </row>
    <row r="280" spans="7:12" x14ac:dyDescent="0.25">
      <c r="G280" s="16"/>
      <c r="H280" s="16"/>
      <c r="I280" s="16"/>
      <c r="J280" s="16"/>
      <c r="K280" s="16"/>
      <c r="L280" s="16"/>
    </row>
    <row r="281" spans="7:12" x14ac:dyDescent="0.25">
      <c r="G281" s="16"/>
      <c r="H281" s="16"/>
      <c r="I281" s="16"/>
      <c r="J281" s="16"/>
      <c r="K281" s="16"/>
      <c r="L281" s="16"/>
    </row>
    <row r="282" spans="7:12" x14ac:dyDescent="0.25">
      <c r="G282" s="16"/>
      <c r="H282" s="16"/>
      <c r="I282" s="16"/>
      <c r="J282" s="16"/>
      <c r="K282" s="16"/>
      <c r="L282" s="16"/>
    </row>
    <row r="283" spans="7:12" x14ac:dyDescent="0.25">
      <c r="G283" s="16"/>
      <c r="H283" s="16"/>
      <c r="I283" s="16"/>
      <c r="J283" s="16"/>
      <c r="K283" s="16"/>
      <c r="L283" s="16"/>
    </row>
    <row r="284" spans="7:12" x14ac:dyDescent="0.25">
      <c r="G284" s="16"/>
      <c r="H284" s="16"/>
      <c r="I284" s="16"/>
      <c r="J284" s="16"/>
      <c r="K284" s="16"/>
      <c r="L284" s="16"/>
    </row>
    <row r="285" spans="7:12" x14ac:dyDescent="0.25">
      <c r="G285" s="16"/>
      <c r="H285" s="16"/>
      <c r="I285" s="16"/>
      <c r="J285" s="16"/>
      <c r="K285" s="16"/>
      <c r="L285" s="16"/>
    </row>
    <row r="286" spans="7:12" x14ac:dyDescent="0.25">
      <c r="G286" s="16"/>
      <c r="H286" s="16"/>
      <c r="I286" s="16"/>
      <c r="J286" s="16"/>
      <c r="K286" s="16"/>
      <c r="L286" s="16"/>
    </row>
    <row r="287" spans="7:12" x14ac:dyDescent="0.25">
      <c r="G287" s="16"/>
      <c r="H287" s="16"/>
      <c r="I287" s="16"/>
      <c r="J287" s="16"/>
      <c r="K287" s="16"/>
      <c r="L287" s="16"/>
    </row>
    <row r="288" spans="7:12" x14ac:dyDescent="0.25">
      <c r="G288" s="16"/>
      <c r="H288" s="16"/>
      <c r="I288" s="16"/>
      <c r="J288" s="16"/>
      <c r="K288" s="16"/>
      <c r="L288" s="16"/>
    </row>
    <row r="289" spans="7:12" x14ac:dyDescent="0.25">
      <c r="G289" s="16"/>
      <c r="H289" s="16"/>
      <c r="I289" s="16"/>
      <c r="J289" s="16"/>
      <c r="K289" s="16"/>
      <c r="L289" s="16"/>
    </row>
    <row r="290" spans="7:12" x14ac:dyDescent="0.25">
      <c r="G290" s="16"/>
      <c r="H290" s="16"/>
      <c r="I290" s="16"/>
      <c r="J290" s="16"/>
      <c r="K290" s="16"/>
      <c r="L290" s="16"/>
    </row>
    <row r="291" spans="7:12" x14ac:dyDescent="0.25">
      <c r="G291" s="16"/>
      <c r="H291" s="16"/>
      <c r="I291" s="16"/>
      <c r="J291" s="16"/>
      <c r="K291" s="16"/>
      <c r="L291" s="16"/>
    </row>
    <row r="292" spans="7:12" x14ac:dyDescent="0.25">
      <c r="G292" s="16"/>
      <c r="H292" s="16"/>
      <c r="I292" s="16"/>
      <c r="J292" s="16"/>
      <c r="K292" s="16"/>
      <c r="L292" s="16"/>
    </row>
    <row r="293" spans="7:12" x14ac:dyDescent="0.25">
      <c r="G293" s="16"/>
      <c r="H293" s="16"/>
      <c r="I293" s="16"/>
      <c r="J293" s="16"/>
      <c r="K293" s="16"/>
      <c r="L293" s="16"/>
    </row>
    <row r="294" spans="7:12" x14ac:dyDescent="0.25">
      <c r="G294" s="16"/>
      <c r="H294" s="16"/>
      <c r="I294" s="16"/>
      <c r="J294" s="16"/>
      <c r="K294" s="16"/>
      <c r="L294" s="16"/>
    </row>
    <row r="295" spans="7:12" x14ac:dyDescent="0.25">
      <c r="G295" s="16"/>
      <c r="H295" s="16"/>
      <c r="I295" s="16"/>
      <c r="J295" s="16"/>
      <c r="K295" s="16"/>
      <c r="L295" s="16"/>
    </row>
    <row r="296" spans="7:12" x14ac:dyDescent="0.25">
      <c r="G296" s="16"/>
      <c r="H296" s="16"/>
      <c r="I296" s="16"/>
      <c r="J296" s="16"/>
      <c r="K296" s="16"/>
      <c r="L296" s="16"/>
    </row>
    <row r="297" spans="7:12" x14ac:dyDescent="0.25">
      <c r="G297" s="16"/>
      <c r="H297" s="16"/>
      <c r="I297" s="16"/>
      <c r="J297" s="16"/>
      <c r="K297" s="16"/>
      <c r="L297" s="16"/>
    </row>
    <row r="298" spans="7:12" x14ac:dyDescent="0.25">
      <c r="G298" s="16"/>
      <c r="H298" s="16"/>
      <c r="I298" s="16"/>
      <c r="J298" s="16"/>
      <c r="K298" s="16"/>
      <c r="L298" s="16"/>
    </row>
    <row r="299" spans="7:12" x14ac:dyDescent="0.25">
      <c r="G299" s="16"/>
      <c r="H299" s="16"/>
      <c r="I299" s="16"/>
      <c r="J299" s="16"/>
      <c r="K299" s="16"/>
      <c r="L299" s="16"/>
    </row>
    <row r="300" spans="7:12" x14ac:dyDescent="0.25">
      <c r="G300" s="16"/>
      <c r="H300" s="16"/>
      <c r="I300" s="16"/>
      <c r="J300" s="16"/>
      <c r="K300" s="16"/>
      <c r="L300" s="16"/>
    </row>
    <row r="301" spans="7:12" x14ac:dyDescent="0.25">
      <c r="G301" s="16"/>
      <c r="H301" s="16"/>
      <c r="I301" s="16"/>
      <c r="J301" s="16"/>
      <c r="K301" s="16"/>
      <c r="L301" s="16"/>
    </row>
    <row r="302" spans="7:12" x14ac:dyDescent="0.25">
      <c r="G302" s="16"/>
      <c r="H302" s="16"/>
      <c r="I302" s="16"/>
      <c r="J302" s="16"/>
      <c r="K302" s="16"/>
      <c r="L302" s="16"/>
    </row>
    <row r="303" spans="7:12" x14ac:dyDescent="0.25">
      <c r="G303" s="16"/>
      <c r="H303" s="16"/>
      <c r="I303" s="16"/>
      <c r="J303" s="16"/>
      <c r="K303" s="16"/>
      <c r="L303" s="16"/>
    </row>
    <row r="304" spans="7:12" x14ac:dyDescent="0.25">
      <c r="G304" s="16"/>
      <c r="H304" s="16"/>
      <c r="I304" s="16"/>
      <c r="J304" s="16"/>
      <c r="K304" s="16"/>
      <c r="L304" s="16"/>
    </row>
    <row r="305" spans="7:12" x14ac:dyDescent="0.25">
      <c r="G305" s="16"/>
      <c r="H305" s="16"/>
      <c r="I305" s="16"/>
      <c r="J305" s="16"/>
      <c r="K305" s="16"/>
      <c r="L305" s="16"/>
    </row>
    <row r="306" spans="7:12" x14ac:dyDescent="0.25">
      <c r="G306" s="16"/>
      <c r="H306" s="16"/>
      <c r="I306" s="16"/>
      <c r="J306" s="16"/>
      <c r="K306" s="16"/>
      <c r="L306" s="16"/>
    </row>
    <row r="307" spans="7:12" x14ac:dyDescent="0.25">
      <c r="G307" s="16"/>
      <c r="H307" s="16"/>
      <c r="I307" s="16"/>
      <c r="J307" s="16"/>
      <c r="K307" s="16"/>
      <c r="L307" s="16"/>
    </row>
    <row r="308" spans="7:12" x14ac:dyDescent="0.25">
      <c r="G308" s="16"/>
      <c r="H308" s="16"/>
      <c r="I308" s="16"/>
      <c r="J308" s="16"/>
      <c r="K308" s="16"/>
      <c r="L308" s="16"/>
    </row>
    <row r="309" spans="7:12" x14ac:dyDescent="0.25">
      <c r="G309" s="16"/>
      <c r="H309" s="16"/>
      <c r="I309" s="16"/>
      <c r="J309" s="16"/>
      <c r="K309" s="16"/>
      <c r="L309" s="16"/>
    </row>
    <row r="310" spans="7:12" x14ac:dyDescent="0.25">
      <c r="G310" s="16"/>
      <c r="H310" s="16"/>
      <c r="I310" s="16"/>
      <c r="J310" s="16"/>
      <c r="K310" s="16"/>
      <c r="L310" s="16"/>
    </row>
    <row r="311" spans="7:12" x14ac:dyDescent="0.25">
      <c r="G311" s="16"/>
      <c r="H311" s="16"/>
      <c r="I311" s="16"/>
      <c r="J311" s="16"/>
      <c r="K311" s="16"/>
      <c r="L311" s="16"/>
    </row>
    <row r="312" spans="7:12" x14ac:dyDescent="0.25">
      <c r="G312" s="16"/>
      <c r="H312" s="16"/>
      <c r="I312" s="16"/>
      <c r="J312" s="16"/>
      <c r="K312" s="16"/>
      <c r="L312" s="16"/>
    </row>
    <row r="313" spans="7:12" x14ac:dyDescent="0.25">
      <c r="G313" s="16"/>
      <c r="H313" s="16"/>
      <c r="I313" s="16"/>
      <c r="J313" s="16"/>
      <c r="K313" s="16"/>
      <c r="L313" s="16"/>
    </row>
    <row r="314" spans="7:12" x14ac:dyDescent="0.25">
      <c r="G314" s="16"/>
      <c r="H314" s="16"/>
      <c r="I314" s="16"/>
      <c r="J314" s="16"/>
      <c r="K314" s="16"/>
      <c r="L314" s="16"/>
    </row>
    <row r="315" spans="7:12" x14ac:dyDescent="0.25">
      <c r="G315" s="16"/>
      <c r="H315" s="16"/>
      <c r="I315" s="16"/>
      <c r="J315" s="16"/>
      <c r="K315" s="16"/>
      <c r="L315" s="16"/>
    </row>
    <row r="316" spans="7:12" x14ac:dyDescent="0.25">
      <c r="G316" s="16"/>
      <c r="H316" s="16"/>
      <c r="I316" s="16"/>
      <c r="J316" s="16"/>
      <c r="K316" s="16"/>
      <c r="L316" s="16"/>
    </row>
    <row r="317" spans="7:12" x14ac:dyDescent="0.25">
      <c r="G317" s="16"/>
      <c r="H317" s="16"/>
      <c r="I317" s="16"/>
      <c r="J317" s="16"/>
      <c r="K317" s="16"/>
      <c r="L317" s="16"/>
    </row>
    <row r="318" spans="7:12" x14ac:dyDescent="0.25">
      <c r="G318" s="16"/>
      <c r="H318" s="16"/>
      <c r="I318" s="16"/>
      <c r="J318" s="16"/>
      <c r="K318" s="16"/>
      <c r="L318" s="16"/>
    </row>
    <row r="319" spans="7:12" x14ac:dyDescent="0.25">
      <c r="G319" s="16"/>
      <c r="H319" s="16"/>
      <c r="I319" s="16"/>
      <c r="J319" s="16"/>
      <c r="K319" s="16"/>
      <c r="L319" s="16"/>
    </row>
    <row r="320" spans="7:12" x14ac:dyDescent="0.25">
      <c r="G320" s="16"/>
      <c r="H320" s="16"/>
      <c r="I320" s="16"/>
      <c r="J320" s="16"/>
      <c r="K320" s="16"/>
      <c r="L320" s="16"/>
    </row>
    <row r="321" spans="7:12" x14ac:dyDescent="0.25">
      <c r="G321" s="16"/>
      <c r="H321" s="16"/>
      <c r="I321" s="16"/>
      <c r="J321" s="16"/>
      <c r="K321" s="16"/>
      <c r="L321" s="16"/>
    </row>
    <row r="322" spans="7:12" x14ac:dyDescent="0.25">
      <c r="G322" s="16"/>
      <c r="H322" s="16"/>
      <c r="I322" s="16"/>
      <c r="J322" s="16"/>
      <c r="K322" s="16"/>
      <c r="L322" s="16"/>
    </row>
    <row r="323" spans="7:12" x14ac:dyDescent="0.25">
      <c r="G323" s="16"/>
      <c r="H323" s="16"/>
      <c r="I323" s="16"/>
      <c r="J323" s="16"/>
      <c r="K323" s="16"/>
      <c r="L323" s="16"/>
    </row>
    <row r="324" spans="7:12" x14ac:dyDescent="0.25">
      <c r="G324" s="16"/>
      <c r="H324" s="16"/>
      <c r="I324" s="16"/>
      <c r="J324" s="16"/>
      <c r="K324" s="16"/>
      <c r="L324" s="16"/>
    </row>
    <row r="325" spans="7:12" x14ac:dyDescent="0.25">
      <c r="G325" s="16"/>
      <c r="H325" s="16"/>
      <c r="I325" s="16"/>
      <c r="J325" s="16"/>
      <c r="K325" s="16"/>
      <c r="L325" s="16"/>
    </row>
    <row r="326" spans="7:12" x14ac:dyDescent="0.25">
      <c r="G326" s="16"/>
      <c r="H326" s="16"/>
      <c r="I326" s="16"/>
      <c r="J326" s="16"/>
      <c r="K326" s="16"/>
      <c r="L326" s="16"/>
    </row>
    <row r="327" spans="7:12" x14ac:dyDescent="0.25">
      <c r="G327" s="16"/>
      <c r="H327" s="16"/>
      <c r="I327" s="16"/>
      <c r="J327" s="16"/>
      <c r="K327" s="16"/>
      <c r="L327" s="16"/>
    </row>
    <row r="328" spans="7:12" x14ac:dyDescent="0.25">
      <c r="G328" s="16"/>
      <c r="H328" s="16"/>
      <c r="I328" s="16"/>
      <c r="J328" s="16"/>
      <c r="K328" s="16"/>
      <c r="L328" s="16"/>
    </row>
    <row r="329" spans="7:12" x14ac:dyDescent="0.25">
      <c r="G329" s="16"/>
      <c r="H329" s="16"/>
      <c r="I329" s="16"/>
      <c r="J329" s="16"/>
      <c r="K329" s="16"/>
      <c r="L329" s="16"/>
    </row>
    <row r="330" spans="7:12" x14ac:dyDescent="0.25">
      <c r="G330" s="16"/>
      <c r="H330" s="16"/>
      <c r="I330" s="16"/>
      <c r="J330" s="16"/>
      <c r="K330" s="16"/>
      <c r="L330" s="16"/>
    </row>
    <row r="331" spans="7:12" x14ac:dyDescent="0.25">
      <c r="G331" s="16"/>
      <c r="H331" s="16"/>
      <c r="I331" s="16"/>
      <c r="J331" s="16"/>
      <c r="K331" s="16"/>
      <c r="L331" s="16"/>
    </row>
    <row r="332" spans="7:12" x14ac:dyDescent="0.25">
      <c r="G332" s="16"/>
      <c r="H332" s="16"/>
      <c r="I332" s="16"/>
      <c r="J332" s="16"/>
      <c r="K332" s="16"/>
      <c r="L332" s="16"/>
    </row>
    <row r="333" spans="7:12" x14ac:dyDescent="0.25">
      <c r="G333" s="16"/>
      <c r="H333" s="16"/>
      <c r="I333" s="16"/>
      <c r="J333" s="16"/>
      <c r="K333" s="16"/>
      <c r="L333" s="16"/>
    </row>
  </sheetData>
  <sheetProtection password="E033" sheet="1" objects="1" scenarios="1"/>
  <mergeCells count="2">
    <mergeCell ref="C22:E22"/>
    <mergeCell ref="C126:E126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workbookViewId="0">
      <pane ySplit="23" topLeftCell="A24" activePane="bottomLeft" state="frozen"/>
      <selection activeCell="J31" sqref="J31"/>
      <selection pane="bottomLeft" activeCell="C17" sqref="C17"/>
    </sheetView>
  </sheetViews>
  <sheetFormatPr defaultRowHeight="15" x14ac:dyDescent="0.25"/>
  <cols>
    <col min="2" max="2" width="10.140625" bestFit="1" customWidth="1"/>
    <col min="3" max="3" width="12.28515625" bestFit="1" customWidth="1"/>
    <col min="4" max="4" width="11" customWidth="1"/>
    <col min="5" max="5" width="10.7109375" customWidth="1"/>
    <col min="6" max="6" width="10.140625" bestFit="1" customWidth="1"/>
    <col min="9" max="9" width="15.5703125" customWidth="1"/>
  </cols>
  <sheetData>
    <row r="1" spans="2:10" hidden="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2:10" hidden="1" x14ac:dyDescent="0.25">
      <c r="B2" s="1">
        <v>38825</v>
      </c>
      <c r="C2" t="s">
        <v>7</v>
      </c>
      <c r="D2">
        <f>SUM(C17)</f>
        <v>75</v>
      </c>
      <c r="E2">
        <f>SUM(C18)</f>
        <v>65</v>
      </c>
      <c r="F2">
        <f>SUM(C19)</f>
        <v>20</v>
      </c>
      <c r="G2">
        <f>ROUND(+(D2-E2)/LN((D2-F2)/(E2-F2)),1)</f>
        <v>49.8</v>
      </c>
      <c r="H2">
        <f>ROUND(1/((LN((D2-F2)/(E2-F2))*49.33)/(D2-E2))^1.28,2)</f>
        <v>1.01</v>
      </c>
    </row>
    <row r="3" spans="2:10" hidden="1" x14ac:dyDescent="0.25">
      <c r="B3" t="s">
        <v>8</v>
      </c>
      <c r="H3">
        <f>ROUND(((LN((D2-F2)/(E2-F2))*49.33)/(D2-E2))^1.28,2)</f>
        <v>0.99</v>
      </c>
    </row>
    <row r="4" spans="2:10" hidden="1" x14ac:dyDescent="0.25"/>
    <row r="5" spans="2:10" hidden="1" x14ac:dyDescent="0.25">
      <c r="D5" t="s">
        <v>36</v>
      </c>
    </row>
    <row r="6" spans="2:10" hidden="1" x14ac:dyDescent="0.25">
      <c r="C6" t="s">
        <v>10</v>
      </c>
      <c r="D6">
        <v>10.825699999999999</v>
      </c>
    </row>
    <row r="7" spans="2:10" hidden="1" x14ac:dyDescent="0.25">
      <c r="C7" t="s">
        <v>11</v>
      </c>
      <c r="D7">
        <v>0.6</v>
      </c>
      <c r="E7" s="2"/>
      <c r="F7" s="2"/>
      <c r="G7" s="2"/>
      <c r="H7" s="2"/>
      <c r="I7" s="2"/>
    </row>
    <row r="8" spans="2:10" hidden="1" x14ac:dyDescent="0.25">
      <c r="C8" t="s">
        <v>12</v>
      </c>
      <c r="D8">
        <v>1.212</v>
      </c>
      <c r="E8" s="2"/>
      <c r="F8" s="2"/>
      <c r="G8" s="2"/>
      <c r="H8" s="2"/>
      <c r="I8" s="2"/>
    </row>
    <row r="9" spans="2:10" hidden="1" x14ac:dyDescent="0.25">
      <c r="C9" t="s">
        <v>13</v>
      </c>
      <c r="D9">
        <v>0.1</v>
      </c>
      <c r="E9" s="2" t="s">
        <v>14</v>
      </c>
      <c r="F9" s="2"/>
      <c r="G9" s="2"/>
      <c r="H9" s="2"/>
      <c r="I9" s="2"/>
    </row>
    <row r="10" spans="2:10" hidden="1" x14ac:dyDescent="0.25">
      <c r="C10" t="s">
        <v>15</v>
      </c>
      <c r="D10">
        <v>0</v>
      </c>
      <c r="E10" s="2"/>
      <c r="F10" s="2"/>
      <c r="G10" s="2"/>
      <c r="H10" s="2"/>
      <c r="I10" s="2"/>
    </row>
    <row r="11" spans="2:10" hidden="1" x14ac:dyDescent="0.25">
      <c r="E11" s="4"/>
      <c r="H11" s="2"/>
      <c r="I11" s="2"/>
      <c r="J11" s="2"/>
    </row>
    <row r="12" spans="2:10" hidden="1" x14ac:dyDescent="0.25">
      <c r="H12" s="2"/>
      <c r="I12" s="2"/>
      <c r="J12" s="2"/>
    </row>
    <row r="13" spans="2:10" ht="18" x14ac:dyDescent="0.25">
      <c r="B13" s="80" t="s">
        <v>42</v>
      </c>
      <c r="C13" s="25"/>
      <c r="D13" s="25"/>
      <c r="E13" s="26"/>
      <c r="F13" s="27"/>
      <c r="G13" s="27"/>
      <c r="H13" s="2"/>
      <c r="I13" s="2"/>
      <c r="J13" s="2"/>
    </row>
    <row r="14" spans="2:10" x14ac:dyDescent="0.25">
      <c r="B14" s="30" t="s">
        <v>16</v>
      </c>
      <c r="C14" s="31"/>
      <c r="D14" s="31"/>
      <c r="E14" s="31"/>
      <c r="F14" s="31"/>
      <c r="G14" s="31"/>
      <c r="H14" s="2"/>
      <c r="I14" s="2"/>
      <c r="J14" s="2"/>
    </row>
    <row r="15" spans="2:10" x14ac:dyDescent="0.25">
      <c r="B15" s="30"/>
      <c r="C15" s="31"/>
      <c r="D15" s="31"/>
      <c r="E15" s="31"/>
      <c r="F15" s="31"/>
      <c r="G15" s="31"/>
      <c r="H15" s="2"/>
      <c r="I15" s="2"/>
      <c r="J15" s="2"/>
    </row>
    <row r="16" spans="2:10" ht="15.75" thickBot="1" x14ac:dyDescent="0.3">
      <c r="B16" s="5"/>
      <c r="C16" s="5"/>
      <c r="D16" s="2"/>
      <c r="E16" s="2"/>
      <c r="F16" s="6"/>
      <c r="G16" s="2"/>
      <c r="H16" s="2"/>
      <c r="I16" s="2"/>
      <c r="J16" s="2"/>
    </row>
    <row r="17" spans="1:14" ht="21" thickBot="1" x14ac:dyDescent="0.35">
      <c r="B17" s="7" t="s">
        <v>2</v>
      </c>
      <c r="C17" s="79">
        <v>75</v>
      </c>
      <c r="D17" s="8" t="s">
        <v>17</v>
      </c>
      <c r="E17" s="2" t="s">
        <v>18</v>
      </c>
      <c r="F17" s="2"/>
      <c r="G17" s="2"/>
      <c r="H17" s="2"/>
      <c r="I17" s="2"/>
      <c r="J17" s="2"/>
    </row>
    <row r="18" spans="1:14" ht="21" thickBot="1" x14ac:dyDescent="0.35">
      <c r="B18" s="9" t="s">
        <v>3</v>
      </c>
      <c r="C18" s="79">
        <v>65</v>
      </c>
      <c r="D18" s="10" t="s">
        <v>17</v>
      </c>
      <c r="E18" s="2" t="s">
        <v>19</v>
      </c>
      <c r="F18" s="2"/>
      <c r="G18" s="2">
        <f>H3</f>
        <v>0.99</v>
      </c>
      <c r="H18" s="2"/>
      <c r="I18" s="2"/>
      <c r="J18" s="2"/>
    </row>
    <row r="19" spans="1:14" ht="21" thickBot="1" x14ac:dyDescent="0.35">
      <c r="B19" s="11" t="s">
        <v>20</v>
      </c>
      <c r="C19" s="79">
        <v>20</v>
      </c>
      <c r="D19" s="12" t="s">
        <v>17</v>
      </c>
      <c r="E19" s="2" t="s">
        <v>5</v>
      </c>
      <c r="F19" s="2"/>
      <c r="G19" s="2">
        <f>G2</f>
        <v>49.8</v>
      </c>
      <c r="H19" s="2"/>
      <c r="I19" s="2"/>
      <c r="J19" s="2"/>
    </row>
    <row r="20" spans="1:14" ht="30.75" customHeight="1" x14ac:dyDescent="0.25">
      <c r="B20" s="2"/>
      <c r="C20" s="13"/>
      <c r="D20" s="13" t="s">
        <v>14</v>
      </c>
      <c r="E20" s="13" t="s">
        <v>14</v>
      </c>
      <c r="F20" s="13" t="s">
        <v>14</v>
      </c>
      <c r="G20" s="13" t="s">
        <v>14</v>
      </c>
      <c r="H20" s="2"/>
      <c r="I20" s="2"/>
      <c r="J20" s="2"/>
    </row>
    <row r="21" spans="1:14" ht="34.5" customHeight="1" thickBot="1" x14ac:dyDescent="0.45">
      <c r="A21" s="14" t="s">
        <v>36</v>
      </c>
      <c r="B21" s="2"/>
      <c r="C21" s="2"/>
      <c r="D21" s="2"/>
      <c r="E21" s="2"/>
      <c r="F21" s="2"/>
      <c r="G21" s="2"/>
      <c r="H21" s="2" t="s">
        <v>14</v>
      </c>
      <c r="I21" s="2" t="s">
        <v>14</v>
      </c>
      <c r="J21" s="2" t="s">
        <v>14</v>
      </c>
      <c r="K21" t="s">
        <v>14</v>
      </c>
      <c r="L21" t="s">
        <v>14</v>
      </c>
      <c r="M21" t="s">
        <v>14</v>
      </c>
    </row>
    <row r="22" spans="1:14" x14ac:dyDescent="0.25">
      <c r="A22" s="46" t="s">
        <v>22</v>
      </c>
      <c r="B22" s="47" t="s">
        <v>23</v>
      </c>
      <c r="C22" s="115" t="s">
        <v>39</v>
      </c>
      <c r="D22" s="115"/>
      <c r="E22" s="115"/>
      <c r="F22" s="116"/>
      <c r="G22" s="18"/>
      <c r="H22" s="18"/>
      <c r="I22" s="16"/>
      <c r="J22" s="17"/>
      <c r="K22" s="18"/>
      <c r="L22" s="16"/>
    </row>
    <row r="23" spans="1:14" ht="15.75" thickBot="1" x14ac:dyDescent="0.3">
      <c r="A23" s="72" t="s">
        <v>25</v>
      </c>
      <c r="B23" s="45" t="s">
        <v>26</v>
      </c>
      <c r="C23" s="45" t="s">
        <v>46</v>
      </c>
      <c r="D23" s="45" t="s">
        <v>45</v>
      </c>
      <c r="E23" s="45" t="s">
        <v>47</v>
      </c>
      <c r="F23" s="88" t="s">
        <v>48</v>
      </c>
      <c r="H23" s="16"/>
      <c r="I23" s="16"/>
      <c r="J23" s="16"/>
      <c r="K23" s="16"/>
      <c r="L23" s="16"/>
      <c r="M23" s="16"/>
      <c r="N23" s="16"/>
    </row>
    <row r="24" spans="1:14" x14ac:dyDescent="0.25">
      <c r="A24" s="72">
        <v>1</v>
      </c>
      <c r="B24" s="45">
        <f t="shared" ref="B24" si="0">SUM(A24*30)</f>
        <v>30</v>
      </c>
      <c r="C24" s="74">
        <f>ROUND((50/49.8*($D$6*($C$23/1000)^$D$7*$G$2^($D$8+$D$9*$C$23/1000)*EXP(-$D$10*B24/C$23)))*B24/1000,0)*1.025</f>
        <v>20.5</v>
      </c>
      <c r="D24" s="75">
        <f t="shared" ref="D24" si="1">ROUND((50/49.8*($D$6*($D$23/1000)^$D$7*$G$2^($D$8+$D$9*$D$23/1000)*EXP(-$D$10*B24/D$23)))*B24/1000,0)*1.025</f>
        <v>34.849999999999994</v>
      </c>
      <c r="E24" s="75">
        <f t="shared" ref="E24" si="2">ROUND((50/49.8*($D$6*($E$23/1000)^$D$7*$G$2^($D$8+$D$9*$E$23/1000)*EXP(-$D$10*B24/E$23)))*B24/1000,0)*1.025</f>
        <v>42.024999999999999</v>
      </c>
      <c r="F24" s="76">
        <f t="shared" ref="F24" si="3">ROUND((50/49.8*($D$6*($F$23/1000)^$D$7*$G$2^($D$8+$D$9*$F$23/1000)*EXP(-$D$10*B24/F$23)))*B24/1000,0)*1.025</f>
        <v>55.349999999999994</v>
      </c>
      <c r="H24" s="16"/>
      <c r="I24" s="16"/>
      <c r="J24" s="16"/>
      <c r="K24" s="16"/>
      <c r="L24" s="16"/>
      <c r="M24" s="16"/>
      <c r="N24" s="16"/>
    </row>
    <row r="25" spans="1:14" x14ac:dyDescent="0.25">
      <c r="A25" s="72">
        <v>2</v>
      </c>
      <c r="B25" s="45">
        <f t="shared" ref="B25" si="4">SUM(A25*30)</f>
        <v>60</v>
      </c>
      <c r="C25" s="86">
        <f>ROUND((50/49.8*($D$6*($C$23/1000)^$D$7*$G$2^($D$8+$D$9*$C$23/1000)*EXP(-$D$10*B25/C$23)))*B25/1000,0)*1.025</f>
        <v>42.024999999999999</v>
      </c>
      <c r="D25" s="34">
        <f t="shared" ref="D25" si="5">ROUND((50/49.8*($D$6*($D$23/1000)^$D$7*$G$2^($D$8+$D$9*$D$23/1000)*EXP(-$D$10*B25/D$23)))*B25/1000,0)*1.025</f>
        <v>69.699999999999989</v>
      </c>
      <c r="E25" s="34">
        <f t="shared" ref="E25" si="6">ROUND((50/49.8*($D$6*($E$23/1000)^$D$7*$G$2^($D$8+$D$9*$E$23/1000)*EXP(-$D$10*B25/E$23)))*B25/1000,0)*1.025</f>
        <v>85.074999999999989</v>
      </c>
      <c r="F25" s="83">
        <f t="shared" ref="F25" si="7">ROUND((50/49.8*($D$6*($F$23/1000)^$D$7*$G$2^($D$8+$D$9*$F$23/1000)*EXP(-$D$10*B25/F$23)))*B25/1000,0)*1.025</f>
        <v>111.72499999999999</v>
      </c>
      <c r="H25" s="16"/>
      <c r="I25" s="16"/>
      <c r="J25" s="16"/>
      <c r="K25" s="16"/>
      <c r="L25" s="16"/>
      <c r="M25" s="16"/>
      <c r="N25" s="16"/>
    </row>
    <row r="26" spans="1:14" x14ac:dyDescent="0.25">
      <c r="A26" s="72">
        <v>3</v>
      </c>
      <c r="B26" s="45">
        <f t="shared" ref="B26:B89" si="8">SUM(A26*30)</f>
        <v>90</v>
      </c>
      <c r="C26" s="86">
        <f t="shared" ref="C26:C89" si="9">ROUND((50/49.8*($D$6*($C$23/1000)^$D$7*$G$2^($D$8+$D$9*$C$23/1000)*EXP(-$D$10*B26/C$23)))*B26/1000,0)*1.025</f>
        <v>62.524999999999991</v>
      </c>
      <c r="D26" s="34">
        <f t="shared" ref="D26:D89" si="10">ROUND((50/49.8*($D$6*($D$23/1000)^$D$7*$G$2^($D$8+$D$9*$D$23/1000)*EXP(-$D$10*B26/D$23)))*B26/1000,0)*1.025</f>
        <v>104.55</v>
      </c>
      <c r="E26" s="34">
        <f t="shared" ref="E26:E89" si="11">ROUND((50/49.8*($D$6*($E$23/1000)^$D$7*$G$2^($D$8+$D$9*$E$23/1000)*EXP(-$D$10*B26/E$23)))*B26/1000,0)*1.025</f>
        <v>127.1</v>
      </c>
      <c r="F26" s="83">
        <f t="shared" ref="F26:F89" si="12">ROUND((50/49.8*($D$6*($F$23/1000)^$D$7*$G$2^($D$8+$D$9*$F$23/1000)*EXP(-$D$10*B26/F$23)))*B26/1000,0)*1.025</f>
        <v>167.07499999999999</v>
      </c>
      <c r="H26" s="16"/>
      <c r="I26" s="16"/>
      <c r="J26" s="16"/>
      <c r="K26" s="16"/>
      <c r="L26" s="16"/>
      <c r="M26" s="16"/>
      <c r="N26" s="16"/>
    </row>
    <row r="27" spans="1:14" x14ac:dyDescent="0.25">
      <c r="A27" s="72">
        <v>4</v>
      </c>
      <c r="B27" s="45">
        <f t="shared" si="8"/>
        <v>120</v>
      </c>
      <c r="C27" s="86">
        <f t="shared" si="9"/>
        <v>83.024999999999991</v>
      </c>
      <c r="D27" s="34">
        <f t="shared" si="10"/>
        <v>139.39999999999998</v>
      </c>
      <c r="E27" s="34">
        <f t="shared" si="11"/>
        <v>170.14999999999998</v>
      </c>
      <c r="F27" s="83">
        <f t="shared" si="12"/>
        <v>223.45</v>
      </c>
      <c r="H27" s="16"/>
      <c r="I27" s="16"/>
      <c r="J27" s="16"/>
      <c r="K27" s="16"/>
      <c r="L27" s="16"/>
      <c r="M27" s="16"/>
      <c r="N27" s="16"/>
    </row>
    <row r="28" spans="1:14" x14ac:dyDescent="0.25">
      <c r="A28" s="72">
        <v>5</v>
      </c>
      <c r="B28" s="45">
        <f t="shared" si="8"/>
        <v>150</v>
      </c>
      <c r="C28" s="86">
        <f t="shared" si="9"/>
        <v>104.55</v>
      </c>
      <c r="D28" s="34">
        <f t="shared" si="10"/>
        <v>175.27499999999998</v>
      </c>
      <c r="E28" s="34">
        <f t="shared" si="11"/>
        <v>212.17499999999998</v>
      </c>
      <c r="F28" s="83">
        <f t="shared" si="12"/>
        <v>278.79999999999995</v>
      </c>
      <c r="H28" s="16"/>
      <c r="I28" s="16"/>
      <c r="J28" s="16"/>
      <c r="K28" s="16"/>
      <c r="L28" s="16"/>
      <c r="M28" s="16"/>
      <c r="N28" s="16"/>
    </row>
    <row r="29" spans="1:14" x14ac:dyDescent="0.25">
      <c r="A29" s="72">
        <v>6</v>
      </c>
      <c r="B29" s="45">
        <f t="shared" si="8"/>
        <v>180</v>
      </c>
      <c r="C29" s="86">
        <f t="shared" si="9"/>
        <v>125.04999999999998</v>
      </c>
      <c r="D29" s="34">
        <f t="shared" si="10"/>
        <v>210.12499999999997</v>
      </c>
      <c r="E29" s="34">
        <f t="shared" si="11"/>
        <v>255.22499999999997</v>
      </c>
      <c r="F29" s="83">
        <f t="shared" si="12"/>
        <v>335.17499999999995</v>
      </c>
      <c r="H29" s="16"/>
      <c r="I29" s="16"/>
      <c r="J29" s="16"/>
      <c r="K29" s="16"/>
      <c r="L29" s="16"/>
      <c r="M29" s="16"/>
      <c r="N29" s="16"/>
    </row>
    <row r="30" spans="1:14" x14ac:dyDescent="0.25">
      <c r="A30" s="72">
        <v>7</v>
      </c>
      <c r="B30" s="45">
        <f t="shared" si="8"/>
        <v>210</v>
      </c>
      <c r="C30" s="86">
        <f t="shared" si="9"/>
        <v>145.54999999999998</v>
      </c>
      <c r="D30" s="34">
        <f t="shared" si="10"/>
        <v>244.97499999999997</v>
      </c>
      <c r="E30" s="34">
        <f t="shared" si="11"/>
        <v>297.25</v>
      </c>
      <c r="F30" s="83">
        <f t="shared" si="12"/>
        <v>390.52499999999998</v>
      </c>
      <c r="H30" s="16"/>
      <c r="I30" s="16"/>
      <c r="J30" s="16"/>
      <c r="K30" s="16"/>
      <c r="L30" s="16"/>
      <c r="M30" s="16"/>
      <c r="N30" s="16"/>
    </row>
    <row r="31" spans="1:14" x14ac:dyDescent="0.25">
      <c r="A31" s="72">
        <v>8</v>
      </c>
      <c r="B31" s="45">
        <f t="shared" si="8"/>
        <v>240</v>
      </c>
      <c r="C31" s="86">
        <f t="shared" si="9"/>
        <v>166.04999999999998</v>
      </c>
      <c r="D31" s="34">
        <f t="shared" si="10"/>
        <v>279.82499999999999</v>
      </c>
      <c r="E31" s="34">
        <f t="shared" si="11"/>
        <v>340.29999999999995</v>
      </c>
      <c r="F31" s="83">
        <f t="shared" si="12"/>
        <v>445.87499999999994</v>
      </c>
      <c r="H31" s="16"/>
      <c r="I31" s="16"/>
      <c r="J31" s="16"/>
      <c r="K31" s="16"/>
      <c r="L31" s="16"/>
      <c r="M31" s="16"/>
      <c r="N31" s="16"/>
    </row>
    <row r="32" spans="1:14" x14ac:dyDescent="0.25">
      <c r="A32" s="72">
        <v>9</v>
      </c>
      <c r="B32" s="45">
        <f t="shared" si="8"/>
        <v>270</v>
      </c>
      <c r="C32" s="86">
        <f t="shared" si="9"/>
        <v>187.57499999999999</v>
      </c>
      <c r="D32" s="34">
        <f t="shared" si="10"/>
        <v>314.67499999999995</v>
      </c>
      <c r="E32" s="34">
        <f t="shared" si="11"/>
        <v>382.32499999999999</v>
      </c>
      <c r="F32" s="83">
        <f t="shared" si="12"/>
        <v>502.24999999999994</v>
      </c>
      <c r="H32" s="16"/>
      <c r="I32" s="16"/>
      <c r="J32" s="16"/>
      <c r="K32" s="16"/>
      <c r="L32" s="16"/>
      <c r="M32" s="16"/>
      <c r="N32" s="16"/>
    </row>
    <row r="33" spans="1:14" x14ac:dyDescent="0.25">
      <c r="A33" s="72">
        <v>10</v>
      </c>
      <c r="B33" s="45">
        <f t="shared" si="8"/>
        <v>300</v>
      </c>
      <c r="C33" s="86">
        <f t="shared" si="9"/>
        <v>208.07499999999999</v>
      </c>
      <c r="D33" s="34">
        <f t="shared" si="10"/>
        <v>349.52499999999998</v>
      </c>
      <c r="E33" s="34">
        <f t="shared" si="11"/>
        <v>424.34999999999997</v>
      </c>
      <c r="F33" s="83">
        <f t="shared" si="12"/>
        <v>557.59999999999991</v>
      </c>
      <c r="H33" s="16"/>
      <c r="I33" s="16"/>
      <c r="J33" s="16"/>
      <c r="K33" s="16"/>
      <c r="L33" s="16"/>
      <c r="M33" s="16"/>
      <c r="N33" s="16"/>
    </row>
    <row r="34" spans="1:14" x14ac:dyDescent="0.25">
      <c r="A34" s="72">
        <v>11</v>
      </c>
      <c r="B34" s="45">
        <f t="shared" si="8"/>
        <v>330</v>
      </c>
      <c r="C34" s="86">
        <f t="shared" si="9"/>
        <v>228.57499999999999</v>
      </c>
      <c r="D34" s="34">
        <f t="shared" si="10"/>
        <v>384.37499999999994</v>
      </c>
      <c r="E34" s="34">
        <f t="shared" si="11"/>
        <v>467.4</v>
      </c>
      <c r="F34" s="83">
        <f t="shared" si="12"/>
        <v>613.97499999999991</v>
      </c>
      <c r="H34" s="16"/>
      <c r="I34" s="16"/>
      <c r="J34" s="16"/>
      <c r="K34" s="16"/>
      <c r="L34" s="16"/>
      <c r="M34" s="16"/>
      <c r="N34" s="16"/>
    </row>
    <row r="35" spans="1:14" x14ac:dyDescent="0.25">
      <c r="A35" s="72">
        <v>12</v>
      </c>
      <c r="B35" s="45">
        <f t="shared" si="8"/>
        <v>360</v>
      </c>
      <c r="C35" s="86">
        <f t="shared" si="9"/>
        <v>250.09999999999997</v>
      </c>
      <c r="D35" s="34">
        <f t="shared" si="10"/>
        <v>419.22499999999997</v>
      </c>
      <c r="E35" s="34">
        <f t="shared" si="11"/>
        <v>509.42499999999995</v>
      </c>
      <c r="F35" s="83">
        <f t="shared" si="12"/>
        <v>669.32499999999993</v>
      </c>
      <c r="H35" s="16"/>
      <c r="I35" s="16"/>
      <c r="J35" s="16"/>
      <c r="K35" s="16"/>
      <c r="L35" s="16"/>
      <c r="M35" s="16"/>
      <c r="N35" s="16"/>
    </row>
    <row r="36" spans="1:14" x14ac:dyDescent="0.25">
      <c r="A36" s="72">
        <v>13</v>
      </c>
      <c r="B36" s="45">
        <f t="shared" si="8"/>
        <v>390</v>
      </c>
      <c r="C36" s="86">
        <f t="shared" si="9"/>
        <v>270.59999999999997</v>
      </c>
      <c r="D36" s="34">
        <f t="shared" si="10"/>
        <v>455.09999999999997</v>
      </c>
      <c r="E36" s="34">
        <f t="shared" si="11"/>
        <v>552.47499999999991</v>
      </c>
      <c r="F36" s="83">
        <f t="shared" si="12"/>
        <v>724.67499999999995</v>
      </c>
      <c r="H36" s="16"/>
      <c r="I36" s="16"/>
      <c r="J36" s="16"/>
      <c r="K36" s="16"/>
      <c r="L36" s="16"/>
      <c r="M36" s="16"/>
      <c r="N36" s="16"/>
    </row>
    <row r="37" spans="1:14" x14ac:dyDescent="0.25">
      <c r="A37" s="72">
        <v>14</v>
      </c>
      <c r="B37" s="45">
        <f t="shared" si="8"/>
        <v>420</v>
      </c>
      <c r="C37" s="86">
        <f t="shared" si="9"/>
        <v>291.09999999999997</v>
      </c>
      <c r="D37" s="34">
        <f t="shared" si="10"/>
        <v>489.94999999999993</v>
      </c>
      <c r="E37" s="34">
        <f t="shared" si="11"/>
        <v>594.5</v>
      </c>
      <c r="F37" s="83">
        <f t="shared" si="12"/>
        <v>781.05</v>
      </c>
      <c r="H37" s="16"/>
      <c r="I37" s="16"/>
      <c r="J37" s="16"/>
      <c r="K37" s="16"/>
      <c r="L37" s="16"/>
      <c r="M37" s="16"/>
      <c r="N37" s="16"/>
    </row>
    <row r="38" spans="1:14" x14ac:dyDescent="0.25">
      <c r="A38" s="72">
        <v>15</v>
      </c>
      <c r="B38" s="45">
        <f t="shared" si="8"/>
        <v>450</v>
      </c>
      <c r="C38" s="86">
        <f t="shared" si="9"/>
        <v>312.625</v>
      </c>
      <c r="D38" s="34">
        <f t="shared" si="10"/>
        <v>524.79999999999995</v>
      </c>
      <c r="E38" s="34">
        <f t="shared" si="11"/>
        <v>637.54999999999995</v>
      </c>
      <c r="F38" s="83">
        <f t="shared" si="12"/>
        <v>836.4</v>
      </c>
      <c r="H38" s="16"/>
      <c r="I38" s="16"/>
      <c r="J38" s="16"/>
      <c r="K38" s="16"/>
      <c r="L38" s="16"/>
      <c r="M38" s="16"/>
      <c r="N38" s="16"/>
    </row>
    <row r="39" spans="1:14" x14ac:dyDescent="0.25">
      <c r="A39" s="72">
        <v>16</v>
      </c>
      <c r="B39" s="45">
        <f t="shared" si="8"/>
        <v>480</v>
      </c>
      <c r="C39" s="86">
        <f t="shared" si="9"/>
        <v>333.12499999999994</v>
      </c>
      <c r="D39" s="34">
        <f t="shared" si="10"/>
        <v>559.65</v>
      </c>
      <c r="E39" s="34">
        <f t="shared" si="11"/>
        <v>679.57499999999993</v>
      </c>
      <c r="F39" s="83">
        <f t="shared" si="12"/>
        <v>892.77499999999998</v>
      </c>
      <c r="H39" s="16"/>
      <c r="I39" s="16"/>
      <c r="J39" s="16"/>
      <c r="K39" s="16"/>
      <c r="L39" s="16"/>
      <c r="M39" s="16"/>
      <c r="N39" s="16"/>
    </row>
    <row r="40" spans="1:14" x14ac:dyDescent="0.25">
      <c r="A40" s="72">
        <v>17</v>
      </c>
      <c r="B40" s="45">
        <f t="shared" si="8"/>
        <v>510</v>
      </c>
      <c r="C40" s="86">
        <f t="shared" si="9"/>
        <v>353.62499999999994</v>
      </c>
      <c r="D40" s="34">
        <f t="shared" si="10"/>
        <v>594.5</v>
      </c>
      <c r="E40" s="34">
        <f t="shared" si="11"/>
        <v>722.62499999999989</v>
      </c>
      <c r="F40" s="83">
        <f t="shared" si="12"/>
        <v>948.12499999999989</v>
      </c>
      <c r="H40" s="16"/>
      <c r="I40" s="16"/>
      <c r="J40" s="16"/>
      <c r="K40" s="16"/>
      <c r="L40" s="16"/>
      <c r="M40" s="16"/>
      <c r="N40" s="16"/>
    </row>
    <row r="41" spans="1:14" x14ac:dyDescent="0.25">
      <c r="A41" s="72">
        <v>18</v>
      </c>
      <c r="B41" s="45">
        <f t="shared" si="8"/>
        <v>540</v>
      </c>
      <c r="C41" s="86">
        <f t="shared" si="9"/>
        <v>374.12499999999994</v>
      </c>
      <c r="D41" s="34">
        <f t="shared" si="10"/>
        <v>629.34999999999991</v>
      </c>
      <c r="E41" s="34">
        <f t="shared" si="11"/>
        <v>764.65</v>
      </c>
      <c r="F41" s="83">
        <f t="shared" si="12"/>
        <v>1004.4999999999999</v>
      </c>
      <c r="H41" s="16"/>
      <c r="I41" s="16"/>
      <c r="J41" s="16"/>
      <c r="K41" s="16"/>
      <c r="L41" s="16"/>
      <c r="M41" s="16"/>
      <c r="N41" s="16"/>
    </row>
    <row r="42" spans="1:14" x14ac:dyDescent="0.25">
      <c r="A42" s="72">
        <v>19</v>
      </c>
      <c r="B42" s="45">
        <f t="shared" si="8"/>
        <v>570</v>
      </c>
      <c r="C42" s="86">
        <f t="shared" si="9"/>
        <v>395.65</v>
      </c>
      <c r="D42" s="34">
        <f t="shared" si="10"/>
        <v>664.19999999999993</v>
      </c>
      <c r="E42" s="34">
        <f t="shared" si="11"/>
        <v>806.67499999999995</v>
      </c>
      <c r="F42" s="83">
        <f t="shared" si="12"/>
        <v>1059.8499999999999</v>
      </c>
      <c r="H42" s="16"/>
      <c r="I42" s="16"/>
      <c r="J42" s="16"/>
      <c r="K42" s="16"/>
      <c r="L42" s="16"/>
      <c r="M42" s="16"/>
      <c r="N42" s="16"/>
    </row>
    <row r="43" spans="1:14" x14ac:dyDescent="0.25">
      <c r="A43" s="72">
        <v>20</v>
      </c>
      <c r="B43" s="45">
        <f t="shared" si="8"/>
        <v>600</v>
      </c>
      <c r="C43" s="86">
        <f t="shared" si="9"/>
        <v>416.15</v>
      </c>
      <c r="D43" s="34">
        <f t="shared" si="10"/>
        <v>699.05</v>
      </c>
      <c r="E43" s="34">
        <f t="shared" si="11"/>
        <v>849.72499999999991</v>
      </c>
      <c r="F43" s="83">
        <f t="shared" si="12"/>
        <v>1115.1999999999998</v>
      </c>
      <c r="H43" s="16"/>
      <c r="I43" s="16"/>
      <c r="J43" s="16"/>
      <c r="K43" s="16"/>
      <c r="L43" s="16"/>
      <c r="M43" s="16"/>
      <c r="N43" s="16"/>
    </row>
    <row r="44" spans="1:14" x14ac:dyDescent="0.25">
      <c r="A44" s="72">
        <v>21</v>
      </c>
      <c r="B44" s="45">
        <f t="shared" si="8"/>
        <v>630</v>
      </c>
      <c r="C44" s="86">
        <f t="shared" si="9"/>
        <v>436.65</v>
      </c>
      <c r="D44" s="34">
        <f t="shared" si="10"/>
        <v>734.92499999999995</v>
      </c>
      <c r="E44" s="34">
        <f t="shared" si="11"/>
        <v>891.74999999999989</v>
      </c>
      <c r="F44" s="83">
        <f t="shared" si="12"/>
        <v>1171.5749999999998</v>
      </c>
      <c r="H44" s="16"/>
      <c r="I44" s="16"/>
      <c r="J44" s="16"/>
      <c r="K44" s="16"/>
      <c r="L44" s="16"/>
      <c r="M44" s="16"/>
      <c r="N44" s="16"/>
    </row>
    <row r="45" spans="1:14" x14ac:dyDescent="0.25">
      <c r="A45" s="72">
        <v>22</v>
      </c>
      <c r="B45" s="45">
        <f t="shared" si="8"/>
        <v>660</v>
      </c>
      <c r="C45" s="86">
        <f t="shared" si="9"/>
        <v>458.17499999999995</v>
      </c>
      <c r="D45" s="34">
        <f t="shared" si="10"/>
        <v>769.77499999999998</v>
      </c>
      <c r="E45" s="34">
        <f t="shared" si="11"/>
        <v>934.8</v>
      </c>
      <c r="F45" s="83">
        <f t="shared" si="12"/>
        <v>1226.925</v>
      </c>
      <c r="H45" s="16"/>
      <c r="I45" s="16"/>
      <c r="J45" s="16"/>
      <c r="K45" s="16"/>
      <c r="L45" s="16"/>
      <c r="M45" s="16"/>
      <c r="N45" s="16"/>
    </row>
    <row r="46" spans="1:14" x14ac:dyDescent="0.25">
      <c r="A46" s="72">
        <v>23</v>
      </c>
      <c r="B46" s="45">
        <f t="shared" si="8"/>
        <v>690</v>
      </c>
      <c r="C46" s="86">
        <f t="shared" si="9"/>
        <v>478.67499999999995</v>
      </c>
      <c r="D46" s="34">
        <f t="shared" si="10"/>
        <v>804.62499999999989</v>
      </c>
      <c r="E46" s="34">
        <f t="shared" si="11"/>
        <v>976.82499999999993</v>
      </c>
      <c r="F46" s="83">
        <f t="shared" si="12"/>
        <v>1283.3</v>
      </c>
      <c r="H46" s="16"/>
      <c r="I46" s="16"/>
      <c r="J46" s="16"/>
      <c r="K46" s="16"/>
      <c r="L46" s="16"/>
      <c r="M46" s="16"/>
      <c r="N46" s="16"/>
    </row>
    <row r="47" spans="1:14" x14ac:dyDescent="0.25">
      <c r="A47" s="72">
        <v>24</v>
      </c>
      <c r="B47" s="45">
        <f t="shared" si="8"/>
        <v>720</v>
      </c>
      <c r="C47" s="86">
        <f t="shared" si="9"/>
        <v>499.17499999999995</v>
      </c>
      <c r="D47" s="34">
        <f t="shared" si="10"/>
        <v>839.47499999999991</v>
      </c>
      <c r="E47" s="34">
        <f t="shared" si="11"/>
        <v>1019.8749999999999</v>
      </c>
      <c r="F47" s="83">
        <f t="shared" si="12"/>
        <v>1338.6499999999999</v>
      </c>
      <c r="H47" s="16"/>
      <c r="I47" s="16"/>
      <c r="J47" s="16"/>
      <c r="K47" s="16"/>
      <c r="L47" s="16"/>
      <c r="M47" s="16"/>
      <c r="N47" s="16"/>
    </row>
    <row r="48" spans="1:14" x14ac:dyDescent="0.25">
      <c r="A48" s="72">
        <v>25</v>
      </c>
      <c r="B48" s="45">
        <f t="shared" si="8"/>
        <v>750</v>
      </c>
      <c r="C48" s="86">
        <f t="shared" si="9"/>
        <v>520.69999999999993</v>
      </c>
      <c r="D48" s="34">
        <f t="shared" si="10"/>
        <v>874.32499999999993</v>
      </c>
      <c r="E48" s="34">
        <f t="shared" si="11"/>
        <v>1061.8999999999999</v>
      </c>
      <c r="F48" s="83">
        <f t="shared" si="12"/>
        <v>1395.0249999999999</v>
      </c>
      <c r="H48" s="16"/>
      <c r="I48" s="16"/>
      <c r="J48" s="16"/>
      <c r="K48" s="16"/>
      <c r="L48" s="16"/>
      <c r="M48" s="16"/>
      <c r="N48" s="16"/>
    </row>
    <row r="49" spans="1:14" x14ac:dyDescent="0.25">
      <c r="A49" s="72">
        <v>26</v>
      </c>
      <c r="B49" s="45">
        <f t="shared" si="8"/>
        <v>780</v>
      </c>
      <c r="C49" s="86">
        <f t="shared" si="9"/>
        <v>541.19999999999993</v>
      </c>
      <c r="D49" s="34">
        <f t="shared" si="10"/>
        <v>909.17499999999995</v>
      </c>
      <c r="E49" s="34">
        <f t="shared" si="11"/>
        <v>1104.9499999999998</v>
      </c>
      <c r="F49" s="83">
        <f t="shared" si="12"/>
        <v>1450.3749999999998</v>
      </c>
      <c r="H49" s="16"/>
      <c r="I49" s="16"/>
      <c r="J49" s="16"/>
      <c r="K49" s="16"/>
      <c r="L49" s="16"/>
      <c r="M49" s="16"/>
      <c r="N49" s="16"/>
    </row>
    <row r="50" spans="1:14" x14ac:dyDescent="0.25">
      <c r="A50" s="72">
        <v>27</v>
      </c>
      <c r="B50" s="45">
        <f t="shared" si="8"/>
        <v>810</v>
      </c>
      <c r="C50" s="86">
        <f t="shared" si="9"/>
        <v>561.69999999999993</v>
      </c>
      <c r="D50" s="34">
        <f t="shared" si="10"/>
        <v>944.02499999999986</v>
      </c>
      <c r="E50" s="34">
        <f t="shared" si="11"/>
        <v>1146.9749999999999</v>
      </c>
      <c r="F50" s="83">
        <f t="shared" si="12"/>
        <v>1505.7249999999999</v>
      </c>
      <c r="H50" s="16"/>
      <c r="I50" s="16"/>
      <c r="J50" s="16"/>
      <c r="K50" s="16"/>
      <c r="L50" s="16"/>
      <c r="M50" s="16"/>
      <c r="N50" s="16"/>
    </row>
    <row r="51" spans="1:14" x14ac:dyDescent="0.25">
      <c r="A51" s="72">
        <v>28</v>
      </c>
      <c r="B51" s="45">
        <f t="shared" si="8"/>
        <v>840</v>
      </c>
      <c r="C51" s="86">
        <f t="shared" si="9"/>
        <v>582.19999999999993</v>
      </c>
      <c r="D51" s="34">
        <f t="shared" si="10"/>
        <v>978.87499999999989</v>
      </c>
      <c r="E51" s="34">
        <f t="shared" si="11"/>
        <v>1190.0249999999999</v>
      </c>
      <c r="F51" s="83">
        <f t="shared" si="12"/>
        <v>1562.1</v>
      </c>
      <c r="H51" s="16"/>
      <c r="I51" s="16"/>
      <c r="J51" s="16"/>
      <c r="K51" s="16"/>
      <c r="L51" s="16"/>
      <c r="M51" s="16"/>
      <c r="N51" s="16"/>
    </row>
    <row r="52" spans="1:14" x14ac:dyDescent="0.25">
      <c r="A52" s="72">
        <v>29</v>
      </c>
      <c r="B52" s="45">
        <f t="shared" si="8"/>
        <v>870</v>
      </c>
      <c r="C52" s="86">
        <f t="shared" si="9"/>
        <v>603.72499999999991</v>
      </c>
      <c r="D52" s="34">
        <f t="shared" si="10"/>
        <v>1013.7249999999999</v>
      </c>
      <c r="E52" s="34">
        <f t="shared" si="11"/>
        <v>1232.05</v>
      </c>
      <c r="F52" s="83">
        <f t="shared" si="12"/>
        <v>1617.4499999999998</v>
      </c>
      <c r="H52" s="16"/>
      <c r="I52" s="16"/>
      <c r="J52" s="16"/>
      <c r="K52" s="16"/>
      <c r="L52" s="16"/>
      <c r="M52" s="16"/>
      <c r="N52" s="16"/>
    </row>
    <row r="53" spans="1:14" x14ac:dyDescent="0.25">
      <c r="A53" s="72">
        <v>30</v>
      </c>
      <c r="B53" s="45">
        <f t="shared" si="8"/>
        <v>900</v>
      </c>
      <c r="C53" s="86">
        <f t="shared" si="9"/>
        <v>624.22499999999991</v>
      </c>
      <c r="D53" s="34">
        <f t="shared" si="10"/>
        <v>1049.5999999999999</v>
      </c>
      <c r="E53" s="34">
        <f t="shared" si="11"/>
        <v>1274.0749999999998</v>
      </c>
      <c r="F53" s="83">
        <f t="shared" si="12"/>
        <v>1673.8249999999998</v>
      </c>
      <c r="H53" s="16"/>
      <c r="I53" s="16"/>
      <c r="J53" s="16"/>
      <c r="K53" s="16"/>
      <c r="L53" s="16"/>
      <c r="M53" s="16"/>
      <c r="N53" s="16"/>
    </row>
    <row r="54" spans="1:14" x14ac:dyDescent="0.25">
      <c r="A54" s="72">
        <v>31</v>
      </c>
      <c r="B54" s="45">
        <f t="shared" si="8"/>
        <v>930</v>
      </c>
      <c r="C54" s="86">
        <f t="shared" si="9"/>
        <v>644.72499999999991</v>
      </c>
      <c r="D54" s="34">
        <f t="shared" si="10"/>
        <v>1084.4499999999998</v>
      </c>
      <c r="E54" s="34">
        <f t="shared" si="11"/>
        <v>1317.1249999999998</v>
      </c>
      <c r="F54" s="83">
        <f t="shared" si="12"/>
        <v>1729.175</v>
      </c>
      <c r="H54" s="16"/>
      <c r="I54" s="16"/>
      <c r="J54" s="16"/>
      <c r="K54" s="16"/>
      <c r="L54" s="16"/>
      <c r="M54" s="16"/>
      <c r="N54" s="16"/>
    </row>
    <row r="55" spans="1:14" x14ac:dyDescent="0.25">
      <c r="A55" s="72">
        <v>32</v>
      </c>
      <c r="B55" s="45">
        <f t="shared" si="8"/>
        <v>960</v>
      </c>
      <c r="C55" s="86">
        <f t="shared" si="9"/>
        <v>666.24999999999989</v>
      </c>
      <c r="D55" s="34">
        <f t="shared" si="10"/>
        <v>1119.3</v>
      </c>
      <c r="E55" s="34">
        <f t="shared" si="11"/>
        <v>1359.1499999999999</v>
      </c>
      <c r="F55" s="83">
        <f t="shared" si="12"/>
        <v>1784.5249999999999</v>
      </c>
      <c r="H55" s="16"/>
      <c r="I55" s="16"/>
      <c r="J55" s="16"/>
      <c r="K55" s="16"/>
      <c r="L55" s="16"/>
      <c r="M55" s="16"/>
      <c r="N55" s="16"/>
    </row>
    <row r="56" spans="1:14" x14ac:dyDescent="0.25">
      <c r="A56" s="72">
        <v>33</v>
      </c>
      <c r="B56" s="45">
        <f t="shared" si="8"/>
        <v>990</v>
      </c>
      <c r="C56" s="86">
        <f t="shared" si="9"/>
        <v>686.74999999999989</v>
      </c>
      <c r="D56" s="34">
        <f t="shared" si="10"/>
        <v>1154.1499999999999</v>
      </c>
      <c r="E56" s="34">
        <f t="shared" si="11"/>
        <v>1402.1999999999998</v>
      </c>
      <c r="F56" s="83">
        <f t="shared" si="12"/>
        <v>1840.8999999999999</v>
      </c>
      <c r="H56" s="16"/>
      <c r="I56" s="16"/>
      <c r="J56" s="16"/>
      <c r="K56" s="16"/>
      <c r="L56" s="16"/>
      <c r="M56" s="16"/>
      <c r="N56" s="16"/>
    </row>
    <row r="57" spans="1:14" x14ac:dyDescent="0.25">
      <c r="A57" s="72">
        <v>34</v>
      </c>
      <c r="B57" s="45">
        <f t="shared" si="8"/>
        <v>1020</v>
      </c>
      <c r="C57" s="86">
        <f t="shared" si="9"/>
        <v>707.24999999999989</v>
      </c>
      <c r="D57" s="34">
        <f t="shared" si="10"/>
        <v>1189</v>
      </c>
      <c r="E57" s="34">
        <f t="shared" si="11"/>
        <v>1444.2249999999999</v>
      </c>
      <c r="F57" s="83">
        <f t="shared" si="12"/>
        <v>1896.2499999999998</v>
      </c>
      <c r="H57" s="16"/>
      <c r="I57" s="16"/>
      <c r="J57" s="16"/>
      <c r="K57" s="16"/>
      <c r="L57" s="16"/>
      <c r="M57" s="16"/>
      <c r="N57" s="16"/>
    </row>
    <row r="58" spans="1:14" x14ac:dyDescent="0.25">
      <c r="A58" s="72">
        <v>35</v>
      </c>
      <c r="B58" s="45">
        <f t="shared" si="8"/>
        <v>1050</v>
      </c>
      <c r="C58" s="86">
        <f t="shared" si="9"/>
        <v>728.77499999999998</v>
      </c>
      <c r="D58" s="34">
        <f t="shared" si="10"/>
        <v>1223.8499999999999</v>
      </c>
      <c r="E58" s="34">
        <f t="shared" si="11"/>
        <v>1487.2749999999999</v>
      </c>
      <c r="F58" s="83">
        <f t="shared" si="12"/>
        <v>1952.6249999999998</v>
      </c>
      <c r="H58" s="16"/>
      <c r="I58" s="16"/>
      <c r="J58" s="16"/>
      <c r="K58" s="16"/>
      <c r="L58" s="16"/>
      <c r="M58" s="16"/>
      <c r="N58" s="16"/>
    </row>
    <row r="59" spans="1:14" x14ac:dyDescent="0.25">
      <c r="A59" s="72">
        <v>36</v>
      </c>
      <c r="B59" s="45">
        <f t="shared" si="8"/>
        <v>1080</v>
      </c>
      <c r="C59" s="86">
        <f t="shared" si="9"/>
        <v>749.27499999999998</v>
      </c>
      <c r="D59" s="34">
        <f t="shared" si="10"/>
        <v>1258.6999999999998</v>
      </c>
      <c r="E59" s="34">
        <f t="shared" si="11"/>
        <v>1529.3</v>
      </c>
      <c r="F59" s="83">
        <f t="shared" si="12"/>
        <v>2007.9749999999999</v>
      </c>
      <c r="H59" s="16"/>
      <c r="I59" s="16"/>
      <c r="J59" s="16"/>
      <c r="K59" s="16"/>
      <c r="L59" s="16"/>
      <c r="M59" s="16"/>
      <c r="N59" s="16"/>
    </row>
    <row r="60" spans="1:14" x14ac:dyDescent="0.25">
      <c r="A60" s="72">
        <v>37</v>
      </c>
      <c r="B60" s="45">
        <f t="shared" si="8"/>
        <v>1110</v>
      </c>
      <c r="C60" s="86">
        <f t="shared" si="9"/>
        <v>769.77499999999998</v>
      </c>
      <c r="D60" s="34">
        <f t="shared" si="10"/>
        <v>1293.55</v>
      </c>
      <c r="E60" s="34">
        <f t="shared" si="11"/>
        <v>1572.35</v>
      </c>
      <c r="F60" s="83">
        <f t="shared" si="12"/>
        <v>2064.35</v>
      </c>
      <c r="H60" s="16"/>
      <c r="I60" s="16"/>
      <c r="J60" s="16"/>
      <c r="K60" s="16"/>
      <c r="L60" s="16"/>
      <c r="M60" s="16"/>
      <c r="N60" s="16"/>
    </row>
    <row r="61" spans="1:14" x14ac:dyDescent="0.25">
      <c r="A61" s="72">
        <v>38</v>
      </c>
      <c r="B61" s="45">
        <f t="shared" si="8"/>
        <v>1140</v>
      </c>
      <c r="C61" s="86">
        <f t="shared" si="9"/>
        <v>790.27499999999998</v>
      </c>
      <c r="D61" s="34">
        <f t="shared" si="10"/>
        <v>1329.425</v>
      </c>
      <c r="E61" s="34">
        <f t="shared" si="11"/>
        <v>1614.3749999999998</v>
      </c>
      <c r="F61" s="83">
        <f t="shared" si="12"/>
        <v>2119.6999999999998</v>
      </c>
      <c r="H61" s="16"/>
      <c r="I61" s="16"/>
      <c r="J61" s="16"/>
      <c r="K61" s="16"/>
      <c r="L61" s="16"/>
      <c r="M61" s="16"/>
      <c r="N61" s="16"/>
    </row>
    <row r="62" spans="1:14" x14ac:dyDescent="0.25">
      <c r="A62" s="72">
        <v>39</v>
      </c>
      <c r="B62" s="45">
        <f t="shared" si="8"/>
        <v>1170</v>
      </c>
      <c r="C62" s="86">
        <f t="shared" si="9"/>
        <v>811.8</v>
      </c>
      <c r="D62" s="34">
        <f t="shared" si="10"/>
        <v>1364.2749999999999</v>
      </c>
      <c r="E62" s="34">
        <f t="shared" si="11"/>
        <v>1656.3999999999999</v>
      </c>
      <c r="F62" s="83">
        <f t="shared" si="12"/>
        <v>2175.0499999999997</v>
      </c>
      <c r="H62" s="16"/>
      <c r="I62" s="16"/>
      <c r="J62" s="16"/>
      <c r="K62" s="16"/>
      <c r="L62" s="16"/>
      <c r="M62" s="16"/>
      <c r="N62" s="16"/>
    </row>
    <row r="63" spans="1:14" x14ac:dyDescent="0.25">
      <c r="A63" s="72">
        <v>40</v>
      </c>
      <c r="B63" s="45">
        <f t="shared" si="8"/>
        <v>1200</v>
      </c>
      <c r="C63" s="86">
        <f t="shared" si="9"/>
        <v>832.3</v>
      </c>
      <c r="D63" s="34">
        <f t="shared" si="10"/>
        <v>1399.1249999999998</v>
      </c>
      <c r="E63" s="34">
        <f t="shared" si="11"/>
        <v>1699.4499999999998</v>
      </c>
      <c r="F63" s="83">
        <f t="shared" si="12"/>
        <v>2231.4249999999997</v>
      </c>
      <c r="H63" s="16"/>
      <c r="I63" s="16"/>
      <c r="J63" s="16"/>
      <c r="K63" s="16"/>
      <c r="L63" s="16"/>
      <c r="M63" s="16"/>
      <c r="N63" s="16"/>
    </row>
    <row r="64" spans="1:14" x14ac:dyDescent="0.25">
      <c r="A64" s="72">
        <v>41</v>
      </c>
      <c r="B64" s="45">
        <f t="shared" si="8"/>
        <v>1230</v>
      </c>
      <c r="C64" s="86">
        <f t="shared" si="9"/>
        <v>852.8</v>
      </c>
      <c r="D64" s="34">
        <f t="shared" si="10"/>
        <v>1433.9749999999999</v>
      </c>
      <c r="E64" s="34">
        <f t="shared" si="11"/>
        <v>1741.4749999999999</v>
      </c>
      <c r="F64" s="83">
        <f t="shared" si="12"/>
        <v>2286.7749999999996</v>
      </c>
      <c r="H64" s="16"/>
      <c r="I64" s="16"/>
      <c r="J64" s="16"/>
      <c r="K64" s="16"/>
      <c r="L64" s="16"/>
      <c r="M64" s="16"/>
      <c r="N64" s="16"/>
    </row>
    <row r="65" spans="1:14" x14ac:dyDescent="0.25">
      <c r="A65" s="72">
        <v>42</v>
      </c>
      <c r="B65" s="45">
        <f t="shared" si="8"/>
        <v>1260</v>
      </c>
      <c r="C65" s="86">
        <f t="shared" si="9"/>
        <v>874.32499999999993</v>
      </c>
      <c r="D65" s="34">
        <f t="shared" si="10"/>
        <v>1468.8249999999998</v>
      </c>
      <c r="E65" s="34">
        <f t="shared" si="11"/>
        <v>1784.5249999999999</v>
      </c>
      <c r="F65" s="83">
        <f t="shared" si="12"/>
        <v>2343.1499999999996</v>
      </c>
      <c r="H65" s="16"/>
      <c r="I65" s="16"/>
      <c r="J65" s="16"/>
      <c r="K65" s="16"/>
      <c r="L65" s="16"/>
      <c r="M65" s="16"/>
      <c r="N65" s="16"/>
    </row>
    <row r="66" spans="1:14" x14ac:dyDescent="0.25">
      <c r="A66" s="72">
        <v>43</v>
      </c>
      <c r="B66" s="45">
        <f t="shared" si="8"/>
        <v>1290</v>
      </c>
      <c r="C66" s="86">
        <f t="shared" si="9"/>
        <v>894.82499999999993</v>
      </c>
      <c r="D66" s="34">
        <f t="shared" si="10"/>
        <v>1503.675</v>
      </c>
      <c r="E66" s="34">
        <f t="shared" si="11"/>
        <v>1826.55</v>
      </c>
      <c r="F66" s="83">
        <f t="shared" si="12"/>
        <v>2398.5</v>
      </c>
      <c r="H66" s="16"/>
      <c r="I66" s="16"/>
      <c r="J66" s="16"/>
      <c r="K66" s="16"/>
      <c r="L66" s="16"/>
      <c r="M66" s="16"/>
      <c r="N66" s="16"/>
    </row>
    <row r="67" spans="1:14" x14ac:dyDescent="0.25">
      <c r="A67" s="72">
        <v>44</v>
      </c>
      <c r="B67" s="45">
        <f t="shared" si="8"/>
        <v>1320</v>
      </c>
      <c r="C67" s="86">
        <f t="shared" si="9"/>
        <v>915.32499999999993</v>
      </c>
      <c r="D67" s="34">
        <f t="shared" si="10"/>
        <v>1538.5249999999999</v>
      </c>
      <c r="E67" s="34">
        <f t="shared" si="11"/>
        <v>1869.6</v>
      </c>
      <c r="F67" s="83">
        <f t="shared" si="12"/>
        <v>2454.875</v>
      </c>
      <c r="H67" s="16"/>
      <c r="I67" s="16"/>
      <c r="J67" s="16"/>
      <c r="K67" s="16"/>
      <c r="L67" s="16"/>
      <c r="M67" s="16"/>
      <c r="N67" s="16"/>
    </row>
    <row r="68" spans="1:14" x14ac:dyDescent="0.25">
      <c r="A68" s="72">
        <v>45</v>
      </c>
      <c r="B68" s="45">
        <f t="shared" si="8"/>
        <v>1350</v>
      </c>
      <c r="C68" s="86">
        <f t="shared" si="9"/>
        <v>936.84999999999991</v>
      </c>
      <c r="D68" s="34">
        <f t="shared" si="10"/>
        <v>1573.3749999999998</v>
      </c>
      <c r="E68" s="34">
        <f t="shared" si="11"/>
        <v>1911.6249999999998</v>
      </c>
      <c r="F68" s="83">
        <f t="shared" si="12"/>
        <v>2510.2249999999999</v>
      </c>
      <c r="H68" s="16"/>
      <c r="I68" s="16"/>
      <c r="J68" s="16"/>
      <c r="K68" s="16"/>
      <c r="L68" s="16"/>
      <c r="M68" s="16"/>
      <c r="N68" s="16"/>
    </row>
    <row r="69" spans="1:14" x14ac:dyDescent="0.25">
      <c r="A69" s="72">
        <v>46</v>
      </c>
      <c r="B69" s="45">
        <f t="shared" si="8"/>
        <v>1380</v>
      </c>
      <c r="C69" s="86">
        <f t="shared" si="9"/>
        <v>957.34999999999991</v>
      </c>
      <c r="D69" s="34">
        <f t="shared" si="10"/>
        <v>1609.2499999999998</v>
      </c>
      <c r="E69" s="34">
        <f t="shared" si="11"/>
        <v>1954.6749999999997</v>
      </c>
      <c r="F69" s="83">
        <f t="shared" si="12"/>
        <v>2565.5749999999998</v>
      </c>
      <c r="H69" s="16"/>
      <c r="I69" s="16"/>
      <c r="J69" s="16"/>
      <c r="K69" s="16"/>
      <c r="L69" s="16"/>
      <c r="M69" s="16"/>
      <c r="N69" s="16"/>
    </row>
    <row r="70" spans="1:14" x14ac:dyDescent="0.25">
      <c r="A70" s="72">
        <v>47</v>
      </c>
      <c r="B70" s="45">
        <f t="shared" si="8"/>
        <v>1410</v>
      </c>
      <c r="C70" s="86">
        <f t="shared" si="9"/>
        <v>977.84999999999991</v>
      </c>
      <c r="D70" s="34">
        <f t="shared" si="10"/>
        <v>1644.1</v>
      </c>
      <c r="E70" s="34">
        <f t="shared" si="11"/>
        <v>1996.6999999999998</v>
      </c>
      <c r="F70" s="83">
        <f t="shared" si="12"/>
        <v>2621.95</v>
      </c>
      <c r="H70" s="16"/>
      <c r="I70" s="16"/>
      <c r="J70" s="16"/>
      <c r="K70" s="16"/>
      <c r="L70" s="16"/>
      <c r="M70" s="16"/>
      <c r="N70" s="16"/>
    </row>
    <row r="71" spans="1:14" x14ac:dyDescent="0.25">
      <c r="A71" s="72">
        <v>48</v>
      </c>
      <c r="B71" s="45">
        <f t="shared" si="8"/>
        <v>1440</v>
      </c>
      <c r="C71" s="86">
        <f t="shared" si="9"/>
        <v>999.37499999999989</v>
      </c>
      <c r="D71" s="34">
        <f t="shared" si="10"/>
        <v>1678.9499999999998</v>
      </c>
      <c r="E71" s="34">
        <f t="shared" si="11"/>
        <v>2038.7249999999999</v>
      </c>
      <c r="F71" s="83">
        <f t="shared" si="12"/>
        <v>2677.2999999999997</v>
      </c>
      <c r="H71" s="16"/>
      <c r="I71" s="16"/>
      <c r="J71" s="16"/>
      <c r="K71" s="16"/>
      <c r="L71" s="16"/>
      <c r="M71" s="16"/>
      <c r="N71" s="16"/>
    </row>
    <row r="72" spans="1:14" x14ac:dyDescent="0.25">
      <c r="A72" s="72">
        <v>49</v>
      </c>
      <c r="B72" s="45">
        <f t="shared" si="8"/>
        <v>1470</v>
      </c>
      <c r="C72" s="86">
        <f t="shared" si="9"/>
        <v>1019.8749999999999</v>
      </c>
      <c r="D72" s="34">
        <f t="shared" si="10"/>
        <v>1713.8</v>
      </c>
      <c r="E72" s="34">
        <f t="shared" si="11"/>
        <v>2081.7749999999996</v>
      </c>
      <c r="F72" s="83">
        <f t="shared" si="12"/>
        <v>2733.6749999999997</v>
      </c>
      <c r="H72" s="16"/>
      <c r="I72" s="16"/>
      <c r="J72" s="16"/>
      <c r="K72" s="16"/>
      <c r="L72" s="16"/>
      <c r="M72" s="16"/>
      <c r="N72" s="16"/>
    </row>
    <row r="73" spans="1:14" x14ac:dyDescent="0.25">
      <c r="A73" s="72">
        <v>50</v>
      </c>
      <c r="B73" s="45">
        <f t="shared" si="8"/>
        <v>1500</v>
      </c>
      <c r="C73" s="86">
        <f t="shared" si="9"/>
        <v>1040.375</v>
      </c>
      <c r="D73" s="34">
        <f t="shared" si="10"/>
        <v>1748.6499999999999</v>
      </c>
      <c r="E73" s="34">
        <f t="shared" si="11"/>
        <v>2123.7999999999997</v>
      </c>
      <c r="F73" s="83">
        <f t="shared" si="12"/>
        <v>2789.0249999999996</v>
      </c>
      <c r="H73" s="16"/>
      <c r="I73" s="16"/>
      <c r="J73" s="16"/>
      <c r="K73" s="16"/>
      <c r="L73" s="16"/>
      <c r="M73" s="16"/>
      <c r="N73" s="16"/>
    </row>
    <row r="74" spans="1:14" x14ac:dyDescent="0.25">
      <c r="A74" s="72">
        <v>51</v>
      </c>
      <c r="B74" s="45">
        <f t="shared" si="8"/>
        <v>1530</v>
      </c>
      <c r="C74" s="86">
        <f t="shared" si="9"/>
        <v>1060.875</v>
      </c>
      <c r="D74" s="34">
        <f t="shared" si="10"/>
        <v>1783.4999999999998</v>
      </c>
      <c r="E74" s="34">
        <f t="shared" si="11"/>
        <v>2166.85</v>
      </c>
      <c r="F74" s="83">
        <f t="shared" si="12"/>
        <v>2844.3749999999995</v>
      </c>
      <c r="G74" s="18"/>
      <c r="H74" s="16"/>
      <c r="I74" s="16"/>
      <c r="J74" s="16"/>
      <c r="K74" s="19"/>
      <c r="L74" s="16"/>
      <c r="M74" s="18"/>
      <c r="N74" t="s">
        <v>14</v>
      </c>
    </row>
    <row r="75" spans="1:14" x14ac:dyDescent="0.25">
      <c r="A75" s="72">
        <v>52</v>
      </c>
      <c r="B75" s="45">
        <f t="shared" si="8"/>
        <v>1560</v>
      </c>
      <c r="C75" s="86">
        <f t="shared" si="9"/>
        <v>1082.3999999999999</v>
      </c>
      <c r="D75" s="34">
        <f t="shared" si="10"/>
        <v>1818.35</v>
      </c>
      <c r="E75" s="34">
        <f t="shared" si="11"/>
        <v>2208.875</v>
      </c>
      <c r="F75" s="83">
        <f t="shared" si="12"/>
        <v>2900.7499999999995</v>
      </c>
      <c r="G75" s="18"/>
      <c r="H75" s="16"/>
      <c r="I75" s="16"/>
      <c r="J75" s="16"/>
      <c r="K75" s="19"/>
      <c r="L75" s="16"/>
      <c r="M75" s="16"/>
    </row>
    <row r="76" spans="1:14" x14ac:dyDescent="0.25">
      <c r="A76" s="72">
        <v>53</v>
      </c>
      <c r="B76" s="45">
        <f t="shared" si="8"/>
        <v>1590</v>
      </c>
      <c r="C76" s="86">
        <f t="shared" si="9"/>
        <v>1102.8999999999999</v>
      </c>
      <c r="D76" s="34">
        <f t="shared" si="10"/>
        <v>1853.1999999999998</v>
      </c>
      <c r="E76" s="34">
        <f t="shared" si="11"/>
        <v>2251.9249999999997</v>
      </c>
      <c r="F76" s="83">
        <f t="shared" si="12"/>
        <v>2956.1</v>
      </c>
      <c r="G76" s="18"/>
      <c r="H76" s="16"/>
      <c r="I76" s="16"/>
      <c r="J76" s="16"/>
      <c r="K76" s="19"/>
      <c r="L76" s="16"/>
      <c r="M76" s="16"/>
    </row>
    <row r="77" spans="1:14" x14ac:dyDescent="0.25">
      <c r="A77" s="72">
        <v>54</v>
      </c>
      <c r="B77" s="45">
        <f t="shared" si="8"/>
        <v>1620</v>
      </c>
      <c r="C77" s="86">
        <f t="shared" si="9"/>
        <v>1123.3999999999999</v>
      </c>
      <c r="D77" s="34">
        <f t="shared" si="10"/>
        <v>1888.0499999999997</v>
      </c>
      <c r="E77" s="34">
        <f t="shared" si="11"/>
        <v>2293.9499999999998</v>
      </c>
      <c r="F77" s="83">
        <f t="shared" si="12"/>
        <v>3012.4749999999999</v>
      </c>
      <c r="G77" s="18"/>
      <c r="H77" s="16"/>
      <c r="I77" s="16"/>
      <c r="J77" s="16"/>
      <c r="K77" s="19"/>
      <c r="L77" s="16"/>
      <c r="M77" s="16"/>
    </row>
    <row r="78" spans="1:14" x14ac:dyDescent="0.25">
      <c r="A78" s="72">
        <v>55</v>
      </c>
      <c r="B78" s="45">
        <f t="shared" si="8"/>
        <v>1650</v>
      </c>
      <c r="C78" s="86">
        <f t="shared" si="9"/>
        <v>1144.925</v>
      </c>
      <c r="D78" s="34">
        <f t="shared" si="10"/>
        <v>1923.9249999999997</v>
      </c>
      <c r="E78" s="34">
        <f t="shared" si="11"/>
        <v>2337</v>
      </c>
      <c r="F78" s="83">
        <f t="shared" si="12"/>
        <v>3067.8249999999998</v>
      </c>
      <c r="G78" s="18"/>
      <c r="H78" s="16"/>
      <c r="I78" s="16"/>
      <c r="J78" s="16"/>
      <c r="K78" s="19"/>
      <c r="L78" s="16"/>
      <c r="M78" s="16"/>
    </row>
    <row r="79" spans="1:14" x14ac:dyDescent="0.25">
      <c r="A79" s="72">
        <v>56</v>
      </c>
      <c r="B79" s="45">
        <f t="shared" si="8"/>
        <v>1680</v>
      </c>
      <c r="C79" s="86">
        <f t="shared" si="9"/>
        <v>1165.425</v>
      </c>
      <c r="D79" s="34">
        <f t="shared" si="10"/>
        <v>1958.7749999999999</v>
      </c>
      <c r="E79" s="34">
        <f t="shared" si="11"/>
        <v>2379.0249999999996</v>
      </c>
      <c r="F79" s="83">
        <f t="shared" si="12"/>
        <v>3124.2</v>
      </c>
      <c r="G79" s="18"/>
      <c r="H79" s="16"/>
      <c r="I79" s="16"/>
      <c r="J79" s="16"/>
      <c r="K79" s="19"/>
      <c r="L79" s="16"/>
      <c r="M79" s="16"/>
    </row>
    <row r="80" spans="1:14" x14ac:dyDescent="0.25">
      <c r="A80" s="72">
        <v>57</v>
      </c>
      <c r="B80" s="45">
        <f t="shared" si="8"/>
        <v>1710</v>
      </c>
      <c r="C80" s="86">
        <f t="shared" si="9"/>
        <v>1185.925</v>
      </c>
      <c r="D80" s="34">
        <f t="shared" si="10"/>
        <v>1993.6249999999998</v>
      </c>
      <c r="E80" s="34">
        <f t="shared" si="11"/>
        <v>2421.0499999999997</v>
      </c>
      <c r="F80" s="83">
        <f t="shared" si="12"/>
        <v>3179.5499999999997</v>
      </c>
      <c r="G80" s="18"/>
      <c r="H80" s="16"/>
      <c r="I80" s="16"/>
      <c r="J80" s="16"/>
      <c r="K80" s="19"/>
      <c r="L80" s="16"/>
      <c r="M80" s="16"/>
    </row>
    <row r="81" spans="1:13" x14ac:dyDescent="0.25">
      <c r="A81" s="72">
        <v>58</v>
      </c>
      <c r="B81" s="45">
        <f t="shared" si="8"/>
        <v>1740</v>
      </c>
      <c r="C81" s="86">
        <f t="shared" si="9"/>
        <v>1207.4499999999998</v>
      </c>
      <c r="D81" s="34">
        <f t="shared" si="10"/>
        <v>2028.4749999999999</v>
      </c>
      <c r="E81" s="34">
        <f t="shared" si="11"/>
        <v>2464.1</v>
      </c>
      <c r="F81" s="83">
        <f t="shared" si="12"/>
        <v>3234.8999999999996</v>
      </c>
      <c r="G81" s="18"/>
      <c r="H81" s="16"/>
      <c r="I81" s="16"/>
      <c r="J81" s="16"/>
      <c r="K81" s="19"/>
      <c r="L81" s="16"/>
      <c r="M81" s="16"/>
    </row>
    <row r="82" spans="1:13" x14ac:dyDescent="0.25">
      <c r="A82" s="72">
        <v>59</v>
      </c>
      <c r="B82" s="45">
        <f t="shared" si="8"/>
        <v>1770</v>
      </c>
      <c r="C82" s="86">
        <f t="shared" si="9"/>
        <v>1227.9499999999998</v>
      </c>
      <c r="D82" s="34">
        <f t="shared" si="10"/>
        <v>2063.3249999999998</v>
      </c>
      <c r="E82" s="34">
        <f t="shared" si="11"/>
        <v>2506.125</v>
      </c>
      <c r="F82" s="83">
        <f t="shared" si="12"/>
        <v>3291.2749999999996</v>
      </c>
      <c r="G82" s="18"/>
      <c r="H82" s="16"/>
      <c r="I82" s="16"/>
      <c r="J82" s="16"/>
      <c r="K82" s="19"/>
      <c r="L82" s="16"/>
      <c r="M82" s="16"/>
    </row>
    <row r="83" spans="1:13" x14ac:dyDescent="0.25">
      <c r="A83" s="72">
        <v>60</v>
      </c>
      <c r="B83" s="45">
        <f t="shared" si="8"/>
        <v>1800</v>
      </c>
      <c r="C83" s="86">
        <f t="shared" si="9"/>
        <v>1248.4499999999998</v>
      </c>
      <c r="D83" s="34">
        <f t="shared" si="10"/>
        <v>2098.1749999999997</v>
      </c>
      <c r="E83" s="34">
        <f t="shared" si="11"/>
        <v>2549.1749999999997</v>
      </c>
      <c r="F83" s="83">
        <f t="shared" si="12"/>
        <v>3346.6249999999995</v>
      </c>
      <c r="G83" s="18"/>
      <c r="H83" s="16"/>
      <c r="I83" s="16"/>
      <c r="J83" s="16"/>
      <c r="K83" s="19"/>
      <c r="L83" s="16"/>
      <c r="M83" s="16"/>
    </row>
    <row r="84" spans="1:13" x14ac:dyDescent="0.25">
      <c r="A84" s="72">
        <v>61</v>
      </c>
      <c r="B84" s="45">
        <f t="shared" si="8"/>
        <v>1830</v>
      </c>
      <c r="C84" s="86">
        <f t="shared" si="9"/>
        <v>1268.9499999999998</v>
      </c>
      <c r="D84" s="34">
        <f t="shared" si="10"/>
        <v>2133.0249999999996</v>
      </c>
      <c r="E84" s="34">
        <f t="shared" si="11"/>
        <v>2591.1999999999998</v>
      </c>
      <c r="F84" s="83">
        <f t="shared" si="12"/>
        <v>3402.9999999999995</v>
      </c>
      <c r="G84" s="18"/>
      <c r="H84" s="16"/>
      <c r="I84" s="16"/>
      <c r="J84" s="16"/>
      <c r="K84" s="19"/>
      <c r="L84" s="16"/>
      <c r="M84" s="16"/>
    </row>
    <row r="85" spans="1:13" x14ac:dyDescent="0.25">
      <c r="A85" s="72">
        <v>62</v>
      </c>
      <c r="B85" s="45">
        <f t="shared" si="8"/>
        <v>1860</v>
      </c>
      <c r="C85" s="86">
        <f t="shared" si="9"/>
        <v>1290.4749999999999</v>
      </c>
      <c r="D85" s="34">
        <f t="shared" si="10"/>
        <v>2167.875</v>
      </c>
      <c r="E85" s="34">
        <f t="shared" si="11"/>
        <v>2634.2499999999995</v>
      </c>
      <c r="F85" s="83">
        <f t="shared" si="12"/>
        <v>3458.35</v>
      </c>
      <c r="G85" s="18"/>
      <c r="H85" s="16"/>
      <c r="I85" s="16"/>
      <c r="J85" s="16"/>
      <c r="K85" s="19"/>
      <c r="L85" s="16"/>
      <c r="M85" s="16"/>
    </row>
    <row r="86" spans="1:13" x14ac:dyDescent="0.25">
      <c r="A86" s="72">
        <v>63</v>
      </c>
      <c r="B86" s="45">
        <f t="shared" si="8"/>
        <v>1890</v>
      </c>
      <c r="C86" s="86">
        <f t="shared" si="9"/>
        <v>1310.9749999999999</v>
      </c>
      <c r="D86" s="34">
        <f t="shared" si="10"/>
        <v>2203.75</v>
      </c>
      <c r="E86" s="34">
        <f t="shared" si="11"/>
        <v>2676.2749999999996</v>
      </c>
      <c r="F86" s="83">
        <f t="shared" si="12"/>
        <v>3514.7249999999999</v>
      </c>
      <c r="G86" s="18"/>
      <c r="H86" s="16"/>
      <c r="I86" s="16"/>
      <c r="J86" s="16"/>
      <c r="K86" s="19"/>
      <c r="L86" s="16"/>
      <c r="M86" s="16"/>
    </row>
    <row r="87" spans="1:13" x14ac:dyDescent="0.25">
      <c r="A87" s="72">
        <v>64</v>
      </c>
      <c r="B87" s="45">
        <f t="shared" si="8"/>
        <v>1920</v>
      </c>
      <c r="C87" s="86">
        <f t="shared" si="9"/>
        <v>1331.4749999999999</v>
      </c>
      <c r="D87" s="34">
        <f t="shared" si="10"/>
        <v>2238.6</v>
      </c>
      <c r="E87" s="34">
        <f t="shared" si="11"/>
        <v>2719.3249999999998</v>
      </c>
      <c r="F87" s="83">
        <f t="shared" si="12"/>
        <v>3570.0749999999998</v>
      </c>
      <c r="G87" s="18"/>
      <c r="H87" s="16"/>
      <c r="I87" s="16"/>
      <c r="J87" s="16"/>
      <c r="K87" s="19"/>
      <c r="L87" s="16"/>
      <c r="M87" s="16"/>
    </row>
    <row r="88" spans="1:13" x14ac:dyDescent="0.25">
      <c r="A88" s="72">
        <v>65</v>
      </c>
      <c r="B88" s="45">
        <f t="shared" si="8"/>
        <v>1950</v>
      </c>
      <c r="C88" s="86">
        <f t="shared" si="9"/>
        <v>1352.9999999999998</v>
      </c>
      <c r="D88" s="34">
        <f t="shared" si="10"/>
        <v>2273.4499999999998</v>
      </c>
      <c r="E88" s="34">
        <f t="shared" si="11"/>
        <v>2761.35</v>
      </c>
      <c r="F88" s="83">
        <f t="shared" si="12"/>
        <v>3625.4249999999997</v>
      </c>
      <c r="G88" s="18"/>
      <c r="H88" s="16"/>
      <c r="I88" s="16"/>
      <c r="J88" s="16"/>
      <c r="K88" s="19"/>
      <c r="L88" s="16"/>
      <c r="M88" s="16"/>
    </row>
    <row r="89" spans="1:13" x14ac:dyDescent="0.25">
      <c r="A89" s="72">
        <v>66</v>
      </c>
      <c r="B89" s="45">
        <f t="shared" si="8"/>
        <v>1980</v>
      </c>
      <c r="C89" s="86">
        <f t="shared" si="9"/>
        <v>1373.4999999999998</v>
      </c>
      <c r="D89" s="34">
        <f t="shared" si="10"/>
        <v>2308.2999999999997</v>
      </c>
      <c r="E89" s="34">
        <f t="shared" si="11"/>
        <v>2804.3999999999996</v>
      </c>
      <c r="F89" s="83">
        <f t="shared" si="12"/>
        <v>3681.7999999999997</v>
      </c>
      <c r="G89" s="18"/>
      <c r="H89" s="16"/>
      <c r="I89" s="16"/>
      <c r="J89" s="16"/>
      <c r="K89" s="19"/>
      <c r="L89" s="16"/>
      <c r="M89" s="16"/>
    </row>
    <row r="90" spans="1:13" x14ac:dyDescent="0.25">
      <c r="A90" s="72">
        <v>67</v>
      </c>
      <c r="B90" s="45">
        <f t="shared" ref="B90" si="13">SUM(A90*30)</f>
        <v>2010</v>
      </c>
      <c r="C90" s="86">
        <f t="shared" ref="C90:C123" si="14">ROUND((50/49.8*($D$6*($C$23/1000)^$D$7*$G$2^($D$8+$D$9*$C$23/1000)*EXP(-$D$10*B90/C$23)))*B90/1000,0)*1.025</f>
        <v>1393.9999999999998</v>
      </c>
      <c r="D90" s="34">
        <f t="shared" ref="D90" si="15">ROUND((50/49.8*($D$6*($D$23/1000)^$D$7*$G$2^($D$8+$D$9*$D$23/1000)*EXP(-$D$10*B90/D$23)))*B90/1000,0)*1.025</f>
        <v>2343.1499999999996</v>
      </c>
      <c r="E90" s="34">
        <f t="shared" ref="E90" si="16">ROUND((50/49.8*($D$6*($E$23/1000)^$D$7*$G$2^($D$8+$D$9*$E$23/1000)*EXP(-$D$10*B90/E$23)))*B90/1000,0)*1.025</f>
        <v>2846.4249999999997</v>
      </c>
      <c r="F90" s="83">
        <f t="shared" ref="F90" si="17">ROUND((50/49.8*($D$6*($F$23/1000)^$D$7*$G$2^($D$8+$D$9*$F$23/1000)*EXP(-$D$10*B90/F$23)))*B90/1000,0)*1.025</f>
        <v>3737.1499999999996</v>
      </c>
      <c r="G90" s="18"/>
      <c r="H90" s="16"/>
      <c r="I90" s="16"/>
      <c r="J90" s="16"/>
      <c r="K90" s="19"/>
      <c r="L90" s="16"/>
      <c r="M90" s="16"/>
    </row>
    <row r="91" spans="1:13" x14ac:dyDescent="0.25">
      <c r="A91" s="72">
        <v>68</v>
      </c>
      <c r="B91" s="45">
        <f t="shared" ref="B91:B123" si="18">SUM(A91*30)</f>
        <v>2040</v>
      </c>
      <c r="C91" s="86">
        <f t="shared" si="14"/>
        <v>1415.5249999999999</v>
      </c>
      <c r="D91" s="34">
        <f t="shared" ref="D91:D123" si="19">ROUND((50/49.8*($D$6*($D$23/1000)^$D$7*$G$2^($D$8+$D$9*$D$23/1000)*EXP(-$D$10*B91/D$23)))*B91/1000,0)*1.025</f>
        <v>2378</v>
      </c>
      <c r="E91" s="34">
        <f t="shared" ref="E91:E123" si="20">ROUND((50/49.8*($D$6*($E$23/1000)^$D$7*$G$2^($D$8+$D$9*$E$23/1000)*EXP(-$D$10*B91/E$23)))*B91/1000,0)*1.025</f>
        <v>2888.45</v>
      </c>
      <c r="F91" s="83">
        <f t="shared" ref="F91:F123" si="21">ROUND((50/49.8*($D$6*($F$23/1000)^$D$7*$G$2^($D$8+$D$9*$F$23/1000)*EXP(-$D$10*B91/F$23)))*B91/1000,0)*1.025</f>
        <v>3793.5249999999996</v>
      </c>
      <c r="G91" s="18"/>
      <c r="H91" s="16"/>
      <c r="I91" s="16"/>
      <c r="J91" s="16"/>
      <c r="K91" s="19"/>
      <c r="L91" s="16"/>
      <c r="M91" s="16"/>
    </row>
    <row r="92" spans="1:13" x14ac:dyDescent="0.25">
      <c r="A92" s="72">
        <v>69</v>
      </c>
      <c r="B92" s="45">
        <f t="shared" si="18"/>
        <v>2070</v>
      </c>
      <c r="C92" s="86">
        <f t="shared" si="14"/>
        <v>1436.0249999999999</v>
      </c>
      <c r="D92" s="34">
        <f t="shared" si="19"/>
        <v>2412.85</v>
      </c>
      <c r="E92" s="34">
        <f t="shared" si="20"/>
        <v>2931.4999999999995</v>
      </c>
      <c r="F92" s="83">
        <f t="shared" si="21"/>
        <v>3848.8749999999995</v>
      </c>
      <c r="G92" s="18"/>
      <c r="H92" s="16"/>
      <c r="I92" s="16"/>
      <c r="J92" s="16"/>
      <c r="K92" s="19"/>
      <c r="L92" s="16"/>
      <c r="M92" s="16"/>
    </row>
    <row r="93" spans="1:13" x14ac:dyDescent="0.25">
      <c r="A93" s="72">
        <v>70</v>
      </c>
      <c r="B93" s="45">
        <f t="shared" si="18"/>
        <v>2100</v>
      </c>
      <c r="C93" s="86">
        <f t="shared" si="14"/>
        <v>1456.5249999999999</v>
      </c>
      <c r="D93" s="34">
        <f t="shared" si="19"/>
        <v>2447.6999999999998</v>
      </c>
      <c r="E93" s="34">
        <f t="shared" si="20"/>
        <v>2973.5249999999996</v>
      </c>
      <c r="F93" s="83">
        <f t="shared" si="21"/>
        <v>3904.2249999999995</v>
      </c>
      <c r="G93" s="18"/>
      <c r="H93" s="16"/>
      <c r="I93" s="16"/>
      <c r="J93" s="16"/>
      <c r="K93" s="19"/>
      <c r="L93" s="16"/>
      <c r="M93" s="16"/>
    </row>
    <row r="94" spans="1:13" x14ac:dyDescent="0.25">
      <c r="A94" s="72">
        <v>71</v>
      </c>
      <c r="B94" s="45">
        <f t="shared" si="18"/>
        <v>2130</v>
      </c>
      <c r="C94" s="86">
        <f t="shared" si="14"/>
        <v>1477.0249999999999</v>
      </c>
      <c r="D94" s="34">
        <f t="shared" si="19"/>
        <v>2483.5749999999998</v>
      </c>
      <c r="E94" s="34">
        <f t="shared" si="20"/>
        <v>3016.5749999999998</v>
      </c>
      <c r="F94" s="83">
        <f t="shared" si="21"/>
        <v>3960.5999999999995</v>
      </c>
      <c r="G94" s="18"/>
      <c r="H94" s="16"/>
      <c r="I94" s="16"/>
      <c r="J94" s="16"/>
      <c r="K94" s="19"/>
      <c r="L94" s="16"/>
      <c r="M94" s="16"/>
    </row>
    <row r="95" spans="1:13" x14ac:dyDescent="0.25">
      <c r="A95" s="72">
        <v>72</v>
      </c>
      <c r="B95" s="45">
        <f t="shared" si="18"/>
        <v>2160</v>
      </c>
      <c r="C95" s="86">
        <f t="shared" si="14"/>
        <v>1498.55</v>
      </c>
      <c r="D95" s="34">
        <f t="shared" si="19"/>
        <v>2518.4249999999997</v>
      </c>
      <c r="E95" s="34">
        <f t="shared" si="20"/>
        <v>3058.6</v>
      </c>
      <c r="F95" s="83">
        <f t="shared" si="21"/>
        <v>4015.95</v>
      </c>
      <c r="G95" s="18"/>
      <c r="H95" s="16"/>
      <c r="I95" s="16"/>
      <c r="J95" s="16"/>
      <c r="K95" s="19"/>
      <c r="L95" s="16"/>
      <c r="M95" s="16"/>
    </row>
    <row r="96" spans="1:13" x14ac:dyDescent="0.25">
      <c r="A96" s="72">
        <v>73</v>
      </c>
      <c r="B96" s="45">
        <f t="shared" si="18"/>
        <v>2190</v>
      </c>
      <c r="C96" s="86">
        <f t="shared" si="14"/>
        <v>1519.05</v>
      </c>
      <c r="D96" s="34">
        <f t="shared" si="19"/>
        <v>2553.2749999999996</v>
      </c>
      <c r="E96" s="34">
        <f t="shared" si="20"/>
        <v>3101.6499999999996</v>
      </c>
      <c r="F96" s="83">
        <f t="shared" si="21"/>
        <v>4072.3249999999998</v>
      </c>
      <c r="G96" s="18"/>
      <c r="H96" s="16"/>
      <c r="I96" s="16"/>
      <c r="J96" s="16"/>
      <c r="K96" s="19"/>
      <c r="L96" s="16"/>
      <c r="M96" s="16"/>
    </row>
    <row r="97" spans="1:13" x14ac:dyDescent="0.25">
      <c r="A97" s="72">
        <v>74</v>
      </c>
      <c r="B97" s="45">
        <f t="shared" si="18"/>
        <v>2220</v>
      </c>
      <c r="C97" s="86">
        <f t="shared" si="14"/>
        <v>1539.55</v>
      </c>
      <c r="D97" s="34">
        <f t="shared" si="19"/>
        <v>2588.125</v>
      </c>
      <c r="E97" s="34">
        <f t="shared" si="20"/>
        <v>3143.6749999999997</v>
      </c>
      <c r="F97" s="83">
        <f t="shared" si="21"/>
        <v>4127.6749999999993</v>
      </c>
      <c r="G97" s="18"/>
      <c r="H97" s="16"/>
      <c r="I97" s="16"/>
      <c r="J97" s="16"/>
      <c r="K97" s="19"/>
      <c r="L97" s="16"/>
      <c r="M97" s="16"/>
    </row>
    <row r="98" spans="1:13" x14ac:dyDescent="0.25">
      <c r="A98" s="72">
        <v>75</v>
      </c>
      <c r="B98" s="45">
        <f t="shared" si="18"/>
        <v>2250</v>
      </c>
      <c r="C98" s="86">
        <f t="shared" si="14"/>
        <v>1561.0749999999998</v>
      </c>
      <c r="D98" s="34">
        <f t="shared" si="19"/>
        <v>2622.9749999999999</v>
      </c>
      <c r="E98" s="34">
        <f t="shared" si="20"/>
        <v>3186.7249999999999</v>
      </c>
      <c r="F98" s="83">
        <f t="shared" si="21"/>
        <v>4184.0499999999993</v>
      </c>
      <c r="G98" s="18"/>
      <c r="H98" s="16"/>
      <c r="I98" s="16"/>
      <c r="J98" s="16"/>
      <c r="K98" s="19"/>
      <c r="L98" s="16"/>
      <c r="M98" s="16"/>
    </row>
    <row r="99" spans="1:13" x14ac:dyDescent="0.25">
      <c r="A99" s="72">
        <v>76</v>
      </c>
      <c r="B99" s="45">
        <f t="shared" si="18"/>
        <v>2280</v>
      </c>
      <c r="C99" s="86">
        <f t="shared" si="14"/>
        <v>1581.5749999999998</v>
      </c>
      <c r="D99" s="34">
        <f t="shared" si="19"/>
        <v>2657.8249999999998</v>
      </c>
      <c r="E99" s="34">
        <f t="shared" si="20"/>
        <v>3228.7499999999995</v>
      </c>
      <c r="F99" s="83">
        <f t="shared" si="21"/>
        <v>4239.3999999999996</v>
      </c>
      <c r="G99" s="18"/>
      <c r="H99" s="16"/>
      <c r="I99" s="16"/>
      <c r="J99" s="16"/>
      <c r="K99" s="19"/>
      <c r="L99" s="16"/>
      <c r="M99" s="16"/>
    </row>
    <row r="100" spans="1:13" x14ac:dyDescent="0.25">
      <c r="A100" s="72">
        <v>77</v>
      </c>
      <c r="B100" s="45">
        <f t="shared" si="18"/>
        <v>2310</v>
      </c>
      <c r="C100" s="86">
        <f t="shared" si="14"/>
        <v>1602.0749999999998</v>
      </c>
      <c r="D100" s="34">
        <f t="shared" si="19"/>
        <v>2692.6749999999997</v>
      </c>
      <c r="E100" s="34">
        <f t="shared" si="20"/>
        <v>3270.7749999999996</v>
      </c>
      <c r="F100" s="83">
        <f t="shared" si="21"/>
        <v>4294.75</v>
      </c>
      <c r="G100" s="18"/>
      <c r="H100" s="16"/>
      <c r="I100" s="16"/>
      <c r="J100" s="16"/>
      <c r="K100" s="19"/>
      <c r="L100" s="16"/>
      <c r="M100" s="16"/>
    </row>
    <row r="101" spans="1:13" x14ac:dyDescent="0.25">
      <c r="A101" s="72">
        <v>78</v>
      </c>
      <c r="B101" s="45">
        <f t="shared" si="18"/>
        <v>2340</v>
      </c>
      <c r="C101" s="86">
        <f t="shared" si="14"/>
        <v>1623.6</v>
      </c>
      <c r="D101" s="34">
        <f t="shared" si="19"/>
        <v>2727.5249999999996</v>
      </c>
      <c r="E101" s="34">
        <f t="shared" si="20"/>
        <v>3313.8249999999998</v>
      </c>
      <c r="F101" s="83">
        <f t="shared" si="21"/>
        <v>4351.125</v>
      </c>
      <c r="G101" s="18"/>
      <c r="H101" s="16"/>
      <c r="I101" s="16"/>
      <c r="J101" s="16"/>
      <c r="K101" s="19"/>
      <c r="L101" s="16"/>
      <c r="M101" s="16"/>
    </row>
    <row r="102" spans="1:13" x14ac:dyDescent="0.25">
      <c r="A102" s="72">
        <v>79</v>
      </c>
      <c r="B102" s="45">
        <f t="shared" si="18"/>
        <v>2370</v>
      </c>
      <c r="C102" s="86">
        <f t="shared" si="14"/>
        <v>1644.1</v>
      </c>
      <c r="D102" s="34">
        <f t="shared" si="19"/>
        <v>2762.3749999999995</v>
      </c>
      <c r="E102" s="34">
        <f t="shared" si="20"/>
        <v>3355.85</v>
      </c>
      <c r="F102" s="83">
        <f t="shared" si="21"/>
        <v>4406.4749999999995</v>
      </c>
      <c r="G102" s="18"/>
      <c r="H102" s="16"/>
      <c r="I102" s="16"/>
      <c r="J102" s="16"/>
      <c r="K102" s="19"/>
      <c r="L102" s="16"/>
      <c r="M102" s="16"/>
    </row>
    <row r="103" spans="1:13" x14ac:dyDescent="0.25">
      <c r="A103" s="72">
        <v>80</v>
      </c>
      <c r="B103" s="45">
        <f t="shared" si="18"/>
        <v>2400</v>
      </c>
      <c r="C103" s="86">
        <f t="shared" si="14"/>
        <v>1664.6</v>
      </c>
      <c r="D103" s="34">
        <f t="shared" si="19"/>
        <v>2798.2499999999995</v>
      </c>
      <c r="E103" s="34">
        <f t="shared" si="20"/>
        <v>3398.8999999999996</v>
      </c>
      <c r="F103" s="83">
        <f t="shared" si="21"/>
        <v>4462.8499999999995</v>
      </c>
      <c r="G103" s="18"/>
      <c r="H103" s="16"/>
      <c r="I103" s="16"/>
      <c r="J103" s="16"/>
      <c r="K103" s="19"/>
      <c r="L103" s="16"/>
      <c r="M103" s="16"/>
    </row>
    <row r="104" spans="1:13" x14ac:dyDescent="0.25">
      <c r="A104" s="72">
        <v>81</v>
      </c>
      <c r="B104" s="45">
        <f t="shared" si="18"/>
        <v>2430</v>
      </c>
      <c r="C104" s="86">
        <f t="shared" si="14"/>
        <v>1686.1249999999998</v>
      </c>
      <c r="D104" s="34">
        <f t="shared" si="19"/>
        <v>2833.1</v>
      </c>
      <c r="E104" s="34">
        <f t="shared" si="20"/>
        <v>3440.9249999999997</v>
      </c>
      <c r="F104" s="83">
        <f t="shared" si="21"/>
        <v>4518.2</v>
      </c>
      <c r="G104" s="18"/>
      <c r="H104" s="16"/>
      <c r="I104" s="16"/>
      <c r="J104" s="16"/>
      <c r="K104" s="19"/>
      <c r="L104" s="16"/>
      <c r="M104" s="16"/>
    </row>
    <row r="105" spans="1:13" x14ac:dyDescent="0.25">
      <c r="A105" s="72">
        <v>82</v>
      </c>
      <c r="B105" s="45">
        <f t="shared" si="18"/>
        <v>2460</v>
      </c>
      <c r="C105" s="86">
        <f t="shared" si="14"/>
        <v>1706.6249999999998</v>
      </c>
      <c r="D105" s="34">
        <f t="shared" si="19"/>
        <v>2867.95</v>
      </c>
      <c r="E105" s="34">
        <f t="shared" si="20"/>
        <v>3483.9749999999999</v>
      </c>
      <c r="F105" s="83">
        <f t="shared" si="21"/>
        <v>4574.5749999999998</v>
      </c>
      <c r="G105" s="18"/>
      <c r="H105" s="16"/>
      <c r="I105" s="16"/>
      <c r="J105" s="16"/>
      <c r="K105" s="19"/>
      <c r="L105" s="16"/>
      <c r="M105" s="16"/>
    </row>
    <row r="106" spans="1:13" x14ac:dyDescent="0.25">
      <c r="A106" s="72">
        <v>83</v>
      </c>
      <c r="B106" s="45">
        <f t="shared" si="18"/>
        <v>2490</v>
      </c>
      <c r="C106" s="86">
        <f t="shared" si="14"/>
        <v>1727.1249999999998</v>
      </c>
      <c r="D106" s="34">
        <f t="shared" si="19"/>
        <v>2902.7999999999997</v>
      </c>
      <c r="E106" s="34">
        <f t="shared" si="20"/>
        <v>3525.9999999999995</v>
      </c>
      <c r="F106" s="83">
        <f t="shared" si="21"/>
        <v>4629.9249999999993</v>
      </c>
      <c r="G106" s="18"/>
      <c r="H106" s="16"/>
      <c r="I106" s="16"/>
      <c r="J106" s="16"/>
      <c r="K106" s="19"/>
      <c r="L106" s="16"/>
      <c r="M106" s="16"/>
    </row>
    <row r="107" spans="1:13" x14ac:dyDescent="0.25">
      <c r="A107" s="72">
        <v>84</v>
      </c>
      <c r="B107" s="45">
        <f t="shared" si="18"/>
        <v>2520</v>
      </c>
      <c r="C107" s="86">
        <f t="shared" si="14"/>
        <v>1747.6249999999998</v>
      </c>
      <c r="D107" s="34">
        <f t="shared" si="19"/>
        <v>2937.6499999999996</v>
      </c>
      <c r="E107" s="34">
        <f t="shared" si="20"/>
        <v>3569.0499999999997</v>
      </c>
      <c r="F107" s="83">
        <f t="shared" si="21"/>
        <v>4685.2749999999996</v>
      </c>
      <c r="G107" s="18"/>
      <c r="H107" s="16"/>
      <c r="I107" s="16"/>
      <c r="J107" s="16"/>
      <c r="K107" s="19"/>
      <c r="L107" s="16"/>
      <c r="M107" s="16"/>
    </row>
    <row r="108" spans="1:13" x14ac:dyDescent="0.25">
      <c r="A108" s="72">
        <v>85</v>
      </c>
      <c r="B108" s="45">
        <f t="shared" si="18"/>
        <v>2550</v>
      </c>
      <c r="C108" s="86">
        <f t="shared" si="14"/>
        <v>1769.1499999999999</v>
      </c>
      <c r="D108" s="34">
        <f t="shared" si="19"/>
        <v>2972.4999999999995</v>
      </c>
      <c r="E108" s="34">
        <f t="shared" si="20"/>
        <v>3611.0749999999998</v>
      </c>
      <c r="F108" s="83">
        <f t="shared" si="21"/>
        <v>4741.6499999999996</v>
      </c>
      <c r="G108" s="18"/>
      <c r="H108" s="16"/>
      <c r="I108" s="16"/>
      <c r="J108" s="16"/>
      <c r="K108" s="19"/>
      <c r="L108" s="16"/>
      <c r="M108" s="16"/>
    </row>
    <row r="109" spans="1:13" x14ac:dyDescent="0.25">
      <c r="A109" s="72">
        <v>86</v>
      </c>
      <c r="B109" s="45">
        <f t="shared" si="18"/>
        <v>2580</v>
      </c>
      <c r="C109" s="86">
        <f t="shared" si="14"/>
        <v>1789.6499999999999</v>
      </c>
      <c r="D109" s="34">
        <f t="shared" si="19"/>
        <v>3007.35</v>
      </c>
      <c r="E109" s="34">
        <f t="shared" si="20"/>
        <v>3653.1</v>
      </c>
      <c r="F109" s="83">
        <f t="shared" si="21"/>
        <v>4797</v>
      </c>
      <c r="G109" s="18"/>
      <c r="H109" s="16"/>
      <c r="I109" s="16"/>
      <c r="J109" s="16"/>
      <c r="K109" s="19"/>
      <c r="L109" s="16"/>
      <c r="M109" s="16"/>
    </row>
    <row r="110" spans="1:13" x14ac:dyDescent="0.25">
      <c r="A110" s="72">
        <v>87</v>
      </c>
      <c r="B110" s="45">
        <f t="shared" si="18"/>
        <v>2610</v>
      </c>
      <c r="C110" s="86">
        <f t="shared" si="14"/>
        <v>1810.1499999999999</v>
      </c>
      <c r="D110" s="34">
        <f t="shared" si="19"/>
        <v>3042.2</v>
      </c>
      <c r="E110" s="34">
        <f t="shared" si="20"/>
        <v>3696.1499999999996</v>
      </c>
      <c r="F110" s="83">
        <f t="shared" si="21"/>
        <v>4853.375</v>
      </c>
      <c r="G110" s="18"/>
      <c r="H110" s="16"/>
      <c r="I110" s="16"/>
      <c r="J110" s="16"/>
      <c r="K110" s="19"/>
      <c r="L110" s="16"/>
      <c r="M110" s="16"/>
    </row>
    <row r="111" spans="1:13" x14ac:dyDescent="0.25">
      <c r="A111" s="72">
        <v>88</v>
      </c>
      <c r="B111" s="45">
        <f t="shared" si="18"/>
        <v>2640</v>
      </c>
      <c r="C111" s="86">
        <f t="shared" si="14"/>
        <v>1831.675</v>
      </c>
      <c r="D111" s="34">
        <f t="shared" si="19"/>
        <v>3078.0749999999998</v>
      </c>
      <c r="E111" s="34">
        <f t="shared" si="20"/>
        <v>3738.1749999999997</v>
      </c>
      <c r="F111" s="83">
        <f t="shared" si="21"/>
        <v>4908.7249999999995</v>
      </c>
      <c r="G111" s="18"/>
      <c r="H111" s="16"/>
      <c r="I111" s="16"/>
      <c r="J111" s="16"/>
      <c r="K111" s="19"/>
      <c r="L111" s="16"/>
      <c r="M111" s="16"/>
    </row>
    <row r="112" spans="1:13" x14ac:dyDescent="0.25">
      <c r="A112" s="72">
        <v>89</v>
      </c>
      <c r="B112" s="45">
        <f t="shared" si="18"/>
        <v>2670</v>
      </c>
      <c r="C112" s="86">
        <f t="shared" si="14"/>
        <v>1852.1749999999997</v>
      </c>
      <c r="D112" s="34">
        <f t="shared" si="19"/>
        <v>3112.9249999999997</v>
      </c>
      <c r="E112" s="34">
        <f t="shared" si="20"/>
        <v>3781.2249999999995</v>
      </c>
      <c r="F112" s="83">
        <f t="shared" si="21"/>
        <v>4964.0749999999998</v>
      </c>
      <c r="G112" s="18"/>
      <c r="H112" s="16"/>
      <c r="I112" s="16"/>
      <c r="J112" s="16"/>
      <c r="K112" s="19"/>
      <c r="L112" s="16"/>
      <c r="M112" s="16"/>
    </row>
    <row r="113" spans="1:13" x14ac:dyDescent="0.25">
      <c r="A113" s="72">
        <v>90</v>
      </c>
      <c r="B113" s="45">
        <f t="shared" si="18"/>
        <v>2700</v>
      </c>
      <c r="C113" s="86">
        <f t="shared" si="14"/>
        <v>1872.6749999999997</v>
      </c>
      <c r="D113" s="34">
        <f t="shared" si="19"/>
        <v>3147.7749999999996</v>
      </c>
      <c r="E113" s="34">
        <f t="shared" si="20"/>
        <v>3823.2499999999995</v>
      </c>
      <c r="F113" s="83">
        <f t="shared" si="21"/>
        <v>5020.45</v>
      </c>
      <c r="G113" s="18"/>
      <c r="H113" s="16"/>
      <c r="I113" s="16"/>
      <c r="J113" s="16"/>
      <c r="K113" s="19"/>
      <c r="L113" s="16"/>
      <c r="M113" s="16"/>
    </row>
    <row r="114" spans="1:13" x14ac:dyDescent="0.25">
      <c r="A114" s="72">
        <v>91</v>
      </c>
      <c r="B114" s="45">
        <f t="shared" si="18"/>
        <v>2730</v>
      </c>
      <c r="C114" s="86">
        <f t="shared" si="14"/>
        <v>1894.1999999999998</v>
      </c>
      <c r="D114" s="34">
        <f t="shared" si="19"/>
        <v>3182.6249999999995</v>
      </c>
      <c r="E114" s="34">
        <f t="shared" si="20"/>
        <v>3866.2999999999997</v>
      </c>
      <c r="F114" s="83">
        <f t="shared" si="21"/>
        <v>5075.7999999999993</v>
      </c>
      <c r="G114" s="18"/>
      <c r="H114" s="16"/>
      <c r="I114" s="16"/>
      <c r="J114" s="16"/>
      <c r="K114" s="19"/>
      <c r="L114" s="16"/>
      <c r="M114" s="16"/>
    </row>
    <row r="115" spans="1:13" x14ac:dyDescent="0.25">
      <c r="A115" s="72">
        <v>92</v>
      </c>
      <c r="B115" s="45">
        <f t="shared" si="18"/>
        <v>2760</v>
      </c>
      <c r="C115" s="86">
        <f t="shared" si="14"/>
        <v>1914.6999999999998</v>
      </c>
      <c r="D115" s="34">
        <f t="shared" si="19"/>
        <v>3217.4749999999999</v>
      </c>
      <c r="E115" s="34">
        <f t="shared" si="20"/>
        <v>3908.3249999999998</v>
      </c>
      <c r="F115" s="83">
        <f t="shared" si="21"/>
        <v>5132.1749999999993</v>
      </c>
      <c r="G115" s="18"/>
      <c r="H115" s="16"/>
      <c r="I115" s="16"/>
      <c r="J115" s="16"/>
      <c r="K115" s="19"/>
      <c r="L115" s="16"/>
      <c r="M115" s="16"/>
    </row>
    <row r="116" spans="1:13" x14ac:dyDescent="0.25">
      <c r="A116" s="72">
        <v>93</v>
      </c>
      <c r="B116" s="45">
        <f t="shared" si="18"/>
        <v>2790</v>
      </c>
      <c r="C116" s="86">
        <f t="shared" si="14"/>
        <v>1935.1999999999998</v>
      </c>
      <c r="D116" s="34">
        <f t="shared" si="19"/>
        <v>3252.3249999999998</v>
      </c>
      <c r="E116" s="34">
        <f t="shared" si="20"/>
        <v>3951.3749999999995</v>
      </c>
      <c r="F116" s="83">
        <f t="shared" si="21"/>
        <v>5187.5249999999996</v>
      </c>
      <c r="G116" s="33"/>
      <c r="H116" s="16"/>
      <c r="I116" s="16"/>
      <c r="J116" s="16"/>
      <c r="K116" s="19"/>
      <c r="L116" s="16"/>
      <c r="M116" s="16"/>
    </row>
    <row r="117" spans="1:13" x14ac:dyDescent="0.25">
      <c r="A117" s="72">
        <v>94</v>
      </c>
      <c r="B117" s="45">
        <f t="shared" si="18"/>
        <v>2820</v>
      </c>
      <c r="C117" s="86">
        <f t="shared" si="14"/>
        <v>1955.6999999999998</v>
      </c>
      <c r="D117" s="34">
        <f t="shared" si="19"/>
        <v>3287.1749999999997</v>
      </c>
      <c r="E117" s="34">
        <f t="shared" si="20"/>
        <v>3993.3999999999996</v>
      </c>
      <c r="F117" s="83">
        <f t="shared" si="21"/>
        <v>5243.9</v>
      </c>
      <c r="G117" s="18"/>
      <c r="H117" s="16"/>
      <c r="I117" s="16"/>
      <c r="J117" s="16"/>
      <c r="K117" s="19"/>
      <c r="L117" s="16"/>
      <c r="M117" s="16"/>
    </row>
    <row r="118" spans="1:13" x14ac:dyDescent="0.25">
      <c r="A118" s="72">
        <v>95</v>
      </c>
      <c r="B118" s="45">
        <f t="shared" si="18"/>
        <v>2850</v>
      </c>
      <c r="C118" s="86">
        <f t="shared" si="14"/>
        <v>1977.2249999999999</v>
      </c>
      <c r="D118" s="34">
        <f t="shared" si="19"/>
        <v>3322.0249999999996</v>
      </c>
      <c r="E118" s="34">
        <f t="shared" si="20"/>
        <v>4035.4249999999997</v>
      </c>
      <c r="F118" s="83">
        <f t="shared" si="21"/>
        <v>5299.2499999999991</v>
      </c>
      <c r="G118" s="18"/>
      <c r="H118" s="16"/>
      <c r="I118" s="16"/>
      <c r="J118" s="16"/>
      <c r="K118" s="19"/>
      <c r="L118" s="16"/>
      <c r="M118" s="16"/>
    </row>
    <row r="119" spans="1:13" x14ac:dyDescent="0.25">
      <c r="A119" s="72">
        <v>96</v>
      </c>
      <c r="B119" s="45">
        <f t="shared" si="18"/>
        <v>2880</v>
      </c>
      <c r="C119" s="86">
        <f t="shared" si="14"/>
        <v>1997.7249999999999</v>
      </c>
      <c r="D119" s="34">
        <f t="shared" si="19"/>
        <v>3357.8999999999996</v>
      </c>
      <c r="E119" s="34">
        <f t="shared" si="20"/>
        <v>4078.4749999999995</v>
      </c>
      <c r="F119" s="83">
        <f t="shared" si="21"/>
        <v>5354.5999999999995</v>
      </c>
      <c r="G119" s="18"/>
      <c r="H119" s="16"/>
      <c r="I119" s="16"/>
      <c r="J119" s="16"/>
      <c r="K119" s="19"/>
      <c r="L119" s="16"/>
      <c r="M119" s="16"/>
    </row>
    <row r="120" spans="1:13" x14ac:dyDescent="0.25">
      <c r="A120" s="72">
        <v>97</v>
      </c>
      <c r="B120" s="45">
        <f t="shared" si="18"/>
        <v>2910</v>
      </c>
      <c r="C120" s="86">
        <f t="shared" si="14"/>
        <v>2018.2249999999999</v>
      </c>
      <c r="D120" s="34">
        <f t="shared" si="19"/>
        <v>3392.7499999999995</v>
      </c>
      <c r="E120" s="34">
        <f t="shared" si="20"/>
        <v>4120.5</v>
      </c>
      <c r="F120" s="83">
        <f t="shared" si="21"/>
        <v>5410.9749999999995</v>
      </c>
      <c r="G120" s="18"/>
      <c r="H120" s="16"/>
      <c r="I120" s="16"/>
      <c r="J120" s="16"/>
      <c r="K120" s="19"/>
      <c r="L120" s="16"/>
      <c r="M120" s="16"/>
    </row>
    <row r="121" spans="1:13" x14ac:dyDescent="0.25">
      <c r="A121" s="72">
        <v>98</v>
      </c>
      <c r="B121" s="45">
        <f t="shared" si="18"/>
        <v>2940</v>
      </c>
      <c r="C121" s="86">
        <f t="shared" si="14"/>
        <v>2039.7499999999998</v>
      </c>
      <c r="D121" s="34">
        <f t="shared" si="19"/>
        <v>3427.6</v>
      </c>
      <c r="E121" s="34">
        <f t="shared" si="20"/>
        <v>4163.5499999999993</v>
      </c>
      <c r="F121" s="83">
        <f t="shared" si="21"/>
        <v>5466.3249999999998</v>
      </c>
      <c r="G121" s="18"/>
      <c r="H121" s="16"/>
      <c r="I121" s="16"/>
      <c r="J121" s="16"/>
      <c r="K121" s="19"/>
      <c r="L121" s="16"/>
      <c r="M121" s="16"/>
    </row>
    <row r="122" spans="1:13" x14ac:dyDescent="0.25">
      <c r="A122" s="72">
        <v>99</v>
      </c>
      <c r="B122" s="45">
        <f t="shared" si="18"/>
        <v>2970</v>
      </c>
      <c r="C122" s="86">
        <f t="shared" si="14"/>
        <v>2060.25</v>
      </c>
      <c r="D122" s="34">
        <f t="shared" si="19"/>
        <v>3462.45</v>
      </c>
      <c r="E122" s="34">
        <f t="shared" si="20"/>
        <v>4205.5749999999998</v>
      </c>
      <c r="F122" s="83">
        <f t="shared" si="21"/>
        <v>5522.7</v>
      </c>
      <c r="G122" s="18"/>
      <c r="H122" s="16"/>
      <c r="I122" s="16"/>
      <c r="J122" s="16"/>
      <c r="K122" s="19"/>
      <c r="L122" s="16"/>
      <c r="M122" s="16"/>
    </row>
    <row r="123" spans="1:13" ht="15.75" thickBot="1" x14ac:dyDescent="0.3">
      <c r="A123" s="73">
        <v>100</v>
      </c>
      <c r="B123" s="55">
        <f t="shared" si="18"/>
        <v>3000</v>
      </c>
      <c r="C123" s="87">
        <f t="shared" si="14"/>
        <v>2080.75</v>
      </c>
      <c r="D123" s="84">
        <f t="shared" si="19"/>
        <v>3497.2999999999997</v>
      </c>
      <c r="E123" s="84">
        <f t="shared" si="20"/>
        <v>4248.625</v>
      </c>
      <c r="F123" s="85">
        <f t="shared" si="21"/>
        <v>5578.0499999999993</v>
      </c>
      <c r="G123" s="18"/>
      <c r="H123" s="16"/>
      <c r="I123" s="16"/>
      <c r="J123" s="16"/>
      <c r="K123" s="19"/>
      <c r="L123" s="16"/>
      <c r="M123" s="16"/>
    </row>
    <row r="124" spans="1:13" x14ac:dyDescent="0.25">
      <c r="A124" t="s">
        <v>14</v>
      </c>
      <c r="D124" s="64"/>
      <c r="G124" s="16"/>
      <c r="H124" s="16"/>
      <c r="I124" s="16"/>
      <c r="J124" s="16"/>
      <c r="K124" s="16"/>
      <c r="L124" s="16"/>
      <c r="M124" s="16"/>
    </row>
    <row r="125" spans="1:13" ht="15.75" thickBot="1" x14ac:dyDescent="0.3">
      <c r="A125" s="20" t="s">
        <v>27</v>
      </c>
      <c r="B125" s="20"/>
      <c r="C125" s="20"/>
      <c r="D125" s="20"/>
      <c r="E125" s="21"/>
      <c r="F125" s="35"/>
      <c r="G125" s="36"/>
      <c r="H125" s="36"/>
      <c r="I125" s="36"/>
      <c r="J125" s="36"/>
    </row>
    <row r="126" spans="1:13" ht="21" thickBot="1" x14ac:dyDescent="0.35">
      <c r="A126" s="37" t="s">
        <v>28</v>
      </c>
      <c r="B126" s="37" t="s">
        <v>29</v>
      </c>
      <c r="C126" s="38" t="s">
        <v>39</v>
      </c>
      <c r="D126" s="63"/>
      <c r="E126" s="63"/>
      <c r="F126" s="63"/>
      <c r="G126" s="39" t="s">
        <v>31</v>
      </c>
      <c r="H126" s="40"/>
      <c r="I126" s="40"/>
      <c r="J126" s="40"/>
      <c r="K126" s="40"/>
      <c r="L126" s="28"/>
    </row>
    <row r="127" spans="1:13" ht="18.75" thickBot="1" x14ac:dyDescent="0.3">
      <c r="A127" s="37" t="s">
        <v>25</v>
      </c>
      <c r="B127" s="37" t="s">
        <v>26</v>
      </c>
      <c r="C127" s="49">
        <v>300</v>
      </c>
      <c r="D127" s="50">
        <v>590</v>
      </c>
      <c r="E127" s="50">
        <v>740</v>
      </c>
      <c r="F127" s="50">
        <v>990</v>
      </c>
      <c r="G127" s="89">
        <v>740</v>
      </c>
      <c r="H127" s="41"/>
      <c r="I127" s="41"/>
      <c r="J127" s="41"/>
      <c r="K127" s="41"/>
      <c r="L127" s="41"/>
    </row>
    <row r="128" spans="1:13" ht="18.75" thickBot="1" x14ac:dyDescent="0.3">
      <c r="A128" s="78">
        <v>100</v>
      </c>
      <c r="B128" s="65">
        <f>SUM(A128*30)</f>
        <v>3000</v>
      </c>
      <c r="C128" s="67">
        <f>ROUND((50/49.8*($D$6*(C$127/1000)^$D$7*$G$2^($D$8+$D$9*C$127/1000)*EXP(-$D$10*$B128/C$127)))*$B128/1000,0)*1.025</f>
        <v>2080.75</v>
      </c>
      <c r="D128" s="68">
        <f t="shared" ref="D128:F128" si="22">ROUND((50/49.8*($D$6*(D$127/1000)^$D$7*$G$2^($D$8+$D$9*D$127/1000)*EXP(-$D$10*$B128/D$127)))*$B128/1000,0)*1.025</f>
        <v>3497.2999999999997</v>
      </c>
      <c r="E128" s="68">
        <f t="shared" si="22"/>
        <v>4248.625</v>
      </c>
      <c r="F128" s="91">
        <f t="shared" si="22"/>
        <v>5578.0499999999993</v>
      </c>
      <c r="G128" s="90">
        <f>ROUND((50/49.8*($D$6*(G$127/1000)^$D$7*$G$2^($D$8+$D$9*G$127/1000)*EXP(-$D$10*$B128/G$127)))*$B128/1000,0)*1.025</f>
        <v>4248.625</v>
      </c>
      <c r="H128" s="41"/>
      <c r="I128" s="41"/>
      <c r="J128" s="41"/>
      <c r="K128" s="41"/>
      <c r="L128" s="41"/>
    </row>
    <row r="129" spans="1:9" x14ac:dyDescent="0.25">
      <c r="A129" s="35"/>
      <c r="B129" s="20" t="s">
        <v>32</v>
      </c>
      <c r="C129" s="35"/>
      <c r="D129" s="23" t="s">
        <v>33</v>
      </c>
      <c r="E129" s="42"/>
      <c r="F129" s="36"/>
      <c r="G129" s="36"/>
      <c r="H129" s="36"/>
      <c r="I129" s="23"/>
    </row>
    <row r="130" spans="1:9" x14ac:dyDescent="0.25">
      <c r="A130" s="35"/>
      <c r="B130" s="35"/>
      <c r="C130" s="35"/>
      <c r="D130" s="23" t="s">
        <v>34</v>
      </c>
      <c r="E130" s="42"/>
      <c r="F130" s="36"/>
      <c r="G130" s="36"/>
      <c r="H130" s="36"/>
      <c r="I130" s="23"/>
    </row>
    <row r="131" spans="1:9" x14ac:dyDescent="0.25">
      <c r="A131" s="4" t="s">
        <v>40</v>
      </c>
    </row>
    <row r="133" spans="1:9" x14ac:dyDescent="0.25">
      <c r="B133" s="2"/>
      <c r="C133" s="2"/>
      <c r="D133" s="2"/>
      <c r="G133" s="16"/>
      <c r="H133" s="16"/>
      <c r="I133" s="16"/>
    </row>
  </sheetData>
  <sheetProtection password="E033" sheet="1" objects="1" scenarios="1"/>
  <mergeCells count="1">
    <mergeCell ref="C22:F2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8"/>
  <sheetViews>
    <sheetView topLeftCell="A13" zoomScaleNormal="100" workbookViewId="0">
      <pane ySplit="12" topLeftCell="A25" activePane="bottomLeft" state="frozen"/>
      <selection activeCell="A13" sqref="A13"/>
      <selection pane="bottomLeft" activeCell="C17" sqref="C17"/>
    </sheetView>
  </sheetViews>
  <sheetFormatPr defaultRowHeight="15" x14ac:dyDescent="0.25"/>
  <cols>
    <col min="1" max="1" width="9.28515625" style="69" bestFit="1" customWidth="1"/>
    <col min="2" max="2" width="10.42578125" style="69" bestFit="1" customWidth="1"/>
    <col min="3" max="3" width="9.28515625" style="69" bestFit="1" customWidth="1"/>
    <col min="4" max="6" width="11.42578125" style="69" bestFit="1" customWidth="1"/>
    <col min="7" max="7" width="9.28515625" style="69" bestFit="1" customWidth="1"/>
    <col min="8" max="8" width="11.140625" style="69" customWidth="1"/>
    <col min="9" max="9" width="16.28515625" style="69" customWidth="1"/>
    <col min="10" max="16384" width="9.140625" style="69"/>
  </cols>
  <sheetData>
    <row r="1" spans="2:11" hidden="1" x14ac:dyDescent="0.25">
      <c r="B1" s="69" t="s">
        <v>0</v>
      </c>
      <c r="C1" s="69" t="s">
        <v>1</v>
      </c>
      <c r="D1" s="69" t="s">
        <v>2</v>
      </c>
      <c r="E1" s="69" t="s">
        <v>3</v>
      </c>
      <c r="F1" s="69" t="s">
        <v>4</v>
      </c>
      <c r="G1" s="69" t="s">
        <v>5</v>
      </c>
      <c r="H1" s="69" t="s">
        <v>6</v>
      </c>
    </row>
    <row r="2" spans="2:11" hidden="1" x14ac:dyDescent="0.25">
      <c r="B2" s="92">
        <v>38825</v>
      </c>
      <c r="C2" s="69" t="s">
        <v>7</v>
      </c>
      <c r="D2" s="69">
        <f>SUM(C17)</f>
        <v>75</v>
      </c>
      <c r="E2" s="69">
        <f>SUM(C18)</f>
        <v>65</v>
      </c>
      <c r="F2" s="69">
        <f>SUM(C19)</f>
        <v>20</v>
      </c>
      <c r="G2" s="69">
        <f>ROUND(+(D2-E2)/LN((D2-F2)/(E2-F2)),1)</f>
        <v>49.8</v>
      </c>
      <c r="H2" s="69">
        <f>ROUND(1/((LN((D2-F2)/(E2-F2))*49.33)/(D2-E2))^1.28,2)</f>
        <v>1.01</v>
      </c>
    </row>
    <row r="3" spans="2:11" hidden="1" x14ac:dyDescent="0.25">
      <c r="B3" s="69" t="s">
        <v>8</v>
      </c>
      <c r="H3" s="69">
        <f>ROUND(((LN((D2-F2)/(E2-F2))*49.33)/(D2-E2))^1.28,2)</f>
        <v>0.99</v>
      </c>
    </row>
    <row r="4" spans="2:11" hidden="1" x14ac:dyDescent="0.25"/>
    <row r="5" spans="2:11" hidden="1" x14ac:dyDescent="0.25">
      <c r="D5" s="69" t="s">
        <v>37</v>
      </c>
    </row>
    <row r="6" spans="2:11" hidden="1" x14ac:dyDescent="0.25">
      <c r="C6" s="69" t="s">
        <v>10</v>
      </c>
      <c r="D6" s="93">
        <v>10.6227</v>
      </c>
    </row>
    <row r="7" spans="2:11" hidden="1" x14ac:dyDescent="0.25">
      <c r="C7" s="69" t="s">
        <v>11</v>
      </c>
      <c r="D7" s="94">
        <v>0.63095999999999997</v>
      </c>
      <c r="E7" s="2"/>
      <c r="F7" s="2"/>
      <c r="G7" s="2"/>
      <c r="H7" s="2"/>
      <c r="I7" s="2"/>
    </row>
    <row r="8" spans="2:11" ht="15.75" hidden="1" thickBot="1" x14ac:dyDescent="0.3">
      <c r="C8" s="69" t="s">
        <v>12</v>
      </c>
      <c r="D8" s="95">
        <v>1.2296</v>
      </c>
      <c r="E8" s="2"/>
      <c r="F8" s="2"/>
      <c r="G8" s="2"/>
      <c r="H8" s="2"/>
      <c r="I8" s="2"/>
    </row>
    <row r="9" spans="2:11" ht="15.75" hidden="1" thickBot="1" x14ac:dyDescent="0.3">
      <c r="C9" s="69" t="s">
        <v>13</v>
      </c>
      <c r="D9" s="96">
        <v>0.11362999999999999</v>
      </c>
      <c r="E9" s="2" t="s">
        <v>14</v>
      </c>
      <c r="F9" s="2"/>
      <c r="G9" s="2"/>
      <c r="H9" s="2"/>
      <c r="I9" s="2"/>
    </row>
    <row r="10" spans="2:11" hidden="1" x14ac:dyDescent="0.25">
      <c r="C10" s="69" t="s">
        <v>15</v>
      </c>
      <c r="D10" s="97">
        <v>0</v>
      </c>
      <c r="E10" s="2"/>
      <c r="F10" s="2"/>
      <c r="G10" s="2"/>
      <c r="H10" s="2"/>
      <c r="I10" s="2"/>
    </row>
    <row r="11" spans="2:11" hidden="1" x14ac:dyDescent="0.25">
      <c r="E11" s="4"/>
      <c r="H11" s="2"/>
      <c r="I11" s="2"/>
      <c r="J11" s="2"/>
      <c r="K11" s="2"/>
    </row>
    <row r="12" spans="2:11" hidden="1" x14ac:dyDescent="0.25">
      <c r="H12" s="2"/>
      <c r="I12" s="2"/>
      <c r="J12" s="2"/>
      <c r="K12" s="2"/>
    </row>
    <row r="13" spans="2:11" ht="18" x14ac:dyDescent="0.25">
      <c r="B13" s="80" t="s">
        <v>42</v>
      </c>
      <c r="C13" s="98"/>
      <c r="D13" s="98"/>
      <c r="E13" s="4"/>
      <c r="H13" s="2"/>
      <c r="I13" s="2"/>
      <c r="J13" s="2"/>
      <c r="K13" s="2"/>
    </row>
    <row r="14" spans="2:11" x14ac:dyDescent="0.25">
      <c r="B14" s="99" t="s">
        <v>16</v>
      </c>
      <c r="C14" s="100"/>
      <c r="D14" s="100"/>
      <c r="E14" s="100"/>
      <c r="F14" s="100"/>
      <c r="G14" s="100"/>
      <c r="H14" s="2"/>
      <c r="I14" s="2"/>
      <c r="J14" s="2"/>
      <c r="K14" s="2"/>
    </row>
    <row r="15" spans="2:11" x14ac:dyDescent="0.25">
      <c r="B15" s="58"/>
      <c r="H15" s="2"/>
      <c r="I15" s="2"/>
      <c r="J15" s="2"/>
      <c r="K15" s="2"/>
    </row>
    <row r="16" spans="2:11" ht="15.75" thickBot="1" x14ac:dyDescent="0.3">
      <c r="B16" s="5"/>
      <c r="C16" s="5"/>
      <c r="D16" s="2"/>
      <c r="E16" s="2"/>
      <c r="F16" s="6"/>
      <c r="G16" s="2"/>
      <c r="H16" s="2"/>
      <c r="I16" s="2"/>
      <c r="J16" s="2"/>
      <c r="K16" s="2"/>
    </row>
    <row r="17" spans="1:14" ht="21" thickBot="1" x14ac:dyDescent="0.35">
      <c r="B17" s="7" t="s">
        <v>2</v>
      </c>
      <c r="C17" s="79">
        <v>75</v>
      </c>
      <c r="D17" s="8" t="s">
        <v>17</v>
      </c>
      <c r="E17" s="2" t="s">
        <v>18</v>
      </c>
      <c r="F17" s="2"/>
      <c r="G17" s="2"/>
      <c r="H17" s="2"/>
      <c r="I17" s="2"/>
      <c r="J17" s="2"/>
      <c r="K17" s="2"/>
    </row>
    <row r="18" spans="1:14" ht="21" thickBot="1" x14ac:dyDescent="0.35">
      <c r="B18" s="9" t="s">
        <v>3</v>
      </c>
      <c r="C18" s="79">
        <v>65</v>
      </c>
      <c r="D18" s="10" t="s">
        <v>17</v>
      </c>
      <c r="E18" s="2" t="s">
        <v>19</v>
      </c>
      <c r="F18" s="2"/>
      <c r="G18" s="2">
        <f>H3</f>
        <v>0.99</v>
      </c>
      <c r="H18" s="2"/>
      <c r="I18" s="2"/>
      <c r="J18" s="2"/>
      <c r="K18" s="2"/>
    </row>
    <row r="19" spans="1:14" ht="21" thickBot="1" x14ac:dyDescent="0.35">
      <c r="B19" s="11" t="s">
        <v>20</v>
      </c>
      <c r="C19" s="79">
        <v>20</v>
      </c>
      <c r="D19" s="12" t="s">
        <v>17</v>
      </c>
      <c r="E19" s="2" t="s">
        <v>5</v>
      </c>
      <c r="F19" s="2"/>
      <c r="G19" s="2">
        <f>G2</f>
        <v>49.8</v>
      </c>
      <c r="H19" s="2"/>
      <c r="I19" s="2"/>
      <c r="J19" s="2"/>
      <c r="K19" s="2"/>
    </row>
    <row r="20" spans="1:14" x14ac:dyDescent="0.25">
      <c r="B20" s="2"/>
      <c r="C20" s="13" t="s">
        <v>14</v>
      </c>
      <c r="D20" s="13" t="s">
        <v>14</v>
      </c>
      <c r="E20" s="13" t="s">
        <v>14</v>
      </c>
      <c r="F20" s="13" t="s">
        <v>14</v>
      </c>
      <c r="G20" s="13" t="s">
        <v>14</v>
      </c>
      <c r="H20" s="2"/>
      <c r="I20" s="2"/>
      <c r="J20" s="2"/>
      <c r="K20" s="2"/>
    </row>
    <row r="21" spans="1:14" x14ac:dyDescent="0.25">
      <c r="B21" s="2"/>
      <c r="C21" s="2"/>
      <c r="D21" s="2"/>
      <c r="E21" s="2"/>
      <c r="F21" s="2"/>
      <c r="G21" s="2"/>
      <c r="H21" s="2" t="s">
        <v>14</v>
      </c>
      <c r="I21" s="2" t="s">
        <v>14</v>
      </c>
      <c r="J21" s="2" t="s">
        <v>14</v>
      </c>
      <c r="K21" s="2" t="s">
        <v>14</v>
      </c>
      <c r="L21" s="69" t="s">
        <v>14</v>
      </c>
      <c r="M21" s="69" t="s">
        <v>14</v>
      </c>
      <c r="N21" s="69" t="s">
        <v>14</v>
      </c>
    </row>
    <row r="22" spans="1:14" ht="30.75" thickBot="1" x14ac:dyDescent="0.45">
      <c r="A22" s="14" t="s">
        <v>37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ht="20.25" x14ac:dyDescent="0.3">
      <c r="A23" s="46" t="s">
        <v>22</v>
      </c>
      <c r="B23" s="47" t="s">
        <v>23</v>
      </c>
      <c r="C23" s="111" t="s">
        <v>24</v>
      </c>
      <c r="D23" s="112"/>
      <c r="E23" s="112"/>
      <c r="F23" s="112"/>
      <c r="G23" s="112"/>
      <c r="H23" s="101"/>
      <c r="I23" s="2"/>
      <c r="J23" s="2"/>
      <c r="K23" s="2"/>
    </row>
    <row r="24" spans="1:14" x14ac:dyDescent="0.25">
      <c r="A24" s="45" t="s">
        <v>25</v>
      </c>
      <c r="B24" s="45" t="s">
        <v>26</v>
      </c>
      <c r="C24" s="45" t="s">
        <v>46</v>
      </c>
      <c r="D24" s="45" t="s">
        <v>43</v>
      </c>
      <c r="E24" s="45" t="s">
        <v>44</v>
      </c>
      <c r="F24" s="45" t="s">
        <v>45</v>
      </c>
      <c r="G24" s="45" t="s">
        <v>47</v>
      </c>
      <c r="H24" s="45" t="s">
        <v>48</v>
      </c>
      <c r="I24" s="18"/>
      <c r="J24" s="17"/>
      <c r="K24" s="70"/>
    </row>
    <row r="25" spans="1:14" x14ac:dyDescent="0.25">
      <c r="A25" s="45">
        <v>1</v>
      </c>
      <c r="B25" s="45">
        <f>SUM(A25*45)</f>
        <v>45</v>
      </c>
      <c r="C25" s="34">
        <f t="shared" ref="C25:H52" si="0">ROUND((50/49.8*($D$6*(C$24/1000)^$D$7*$G$2^($D$8+$D$9*C$24/1000)*EXP(-$D$10*$B25/C$24)))*$B25/1000,0)*1.025</f>
        <v>31.774999999999999</v>
      </c>
      <c r="D25" s="34">
        <f t="shared" si="0"/>
        <v>43.05</v>
      </c>
      <c r="E25" s="34">
        <f t="shared" si="0"/>
        <v>48.174999999999997</v>
      </c>
      <c r="F25" s="34">
        <f t="shared" si="0"/>
        <v>56.374999999999993</v>
      </c>
      <c r="G25" s="34">
        <f t="shared" si="0"/>
        <v>68.674999999999997</v>
      </c>
      <c r="H25" s="34">
        <f t="shared" si="0"/>
        <v>92.249999999999986</v>
      </c>
      <c r="I25" s="70"/>
      <c r="J25" s="70"/>
      <c r="K25" s="70"/>
    </row>
    <row r="26" spans="1:14" x14ac:dyDescent="0.25">
      <c r="A26" s="45">
        <v>2</v>
      </c>
      <c r="B26" s="45">
        <f>SUM(A26*45)</f>
        <v>90</v>
      </c>
      <c r="C26" s="34">
        <f t="shared" si="0"/>
        <v>64.574999999999989</v>
      </c>
      <c r="D26" s="34">
        <f t="shared" si="0"/>
        <v>87.124999999999986</v>
      </c>
      <c r="E26" s="34">
        <f t="shared" si="0"/>
        <v>97.374999999999986</v>
      </c>
      <c r="F26" s="34">
        <f t="shared" si="0"/>
        <v>111.72499999999999</v>
      </c>
      <c r="G26" s="34">
        <f t="shared" si="0"/>
        <v>138.375</v>
      </c>
      <c r="H26" s="34">
        <f t="shared" si="0"/>
        <v>185.52499999999998</v>
      </c>
      <c r="I26" s="70"/>
      <c r="J26" s="70"/>
      <c r="K26" s="70"/>
    </row>
    <row r="27" spans="1:14" x14ac:dyDescent="0.25">
      <c r="A27" s="45">
        <v>3</v>
      </c>
      <c r="B27" s="45">
        <f t="shared" ref="B27:B90" si="1">SUM(A27*45)</f>
        <v>135</v>
      </c>
      <c r="C27" s="34">
        <f t="shared" si="0"/>
        <v>96.35</v>
      </c>
      <c r="D27" s="34">
        <f t="shared" si="0"/>
        <v>130.17499999999998</v>
      </c>
      <c r="E27" s="34">
        <f t="shared" si="0"/>
        <v>145.54999999999998</v>
      </c>
      <c r="F27" s="34">
        <f t="shared" si="0"/>
        <v>168.1</v>
      </c>
      <c r="G27" s="34">
        <f t="shared" si="0"/>
        <v>207.04999999999998</v>
      </c>
      <c r="H27" s="34">
        <f t="shared" si="0"/>
        <v>277.77499999999998</v>
      </c>
      <c r="I27" s="70"/>
      <c r="J27" s="70"/>
      <c r="K27" s="70"/>
    </row>
    <row r="28" spans="1:14" x14ac:dyDescent="0.25">
      <c r="A28" s="45">
        <v>4</v>
      </c>
      <c r="B28" s="45">
        <f t="shared" si="1"/>
        <v>180</v>
      </c>
      <c r="C28" s="34">
        <f t="shared" si="0"/>
        <v>128.125</v>
      </c>
      <c r="D28" s="34">
        <f t="shared" si="0"/>
        <v>174.24999999999997</v>
      </c>
      <c r="E28" s="34">
        <f t="shared" si="0"/>
        <v>193.72499999999999</v>
      </c>
      <c r="F28" s="34">
        <f t="shared" si="0"/>
        <v>223.45</v>
      </c>
      <c r="G28" s="34">
        <f t="shared" si="0"/>
        <v>275.72499999999997</v>
      </c>
      <c r="H28" s="34">
        <f t="shared" si="0"/>
        <v>371.04999999999995</v>
      </c>
      <c r="I28" s="70"/>
      <c r="J28" s="70"/>
      <c r="K28" s="70"/>
    </row>
    <row r="29" spans="1:14" x14ac:dyDescent="0.25">
      <c r="A29" s="45">
        <v>5</v>
      </c>
      <c r="B29" s="45">
        <f t="shared" si="1"/>
        <v>225</v>
      </c>
      <c r="C29" s="34">
        <f t="shared" si="0"/>
        <v>160.92499999999998</v>
      </c>
      <c r="D29" s="34">
        <f t="shared" si="0"/>
        <v>217.29999999999998</v>
      </c>
      <c r="E29" s="34">
        <f t="shared" si="0"/>
        <v>241.89999999999998</v>
      </c>
      <c r="F29" s="34">
        <f t="shared" si="0"/>
        <v>279.82499999999999</v>
      </c>
      <c r="G29" s="34">
        <f t="shared" si="0"/>
        <v>345.42499999999995</v>
      </c>
      <c r="H29" s="34">
        <f t="shared" si="0"/>
        <v>463.29999999999995</v>
      </c>
      <c r="I29" s="70"/>
      <c r="J29" s="70"/>
      <c r="K29" s="70"/>
    </row>
    <row r="30" spans="1:14" x14ac:dyDescent="0.25">
      <c r="A30" s="45">
        <v>6</v>
      </c>
      <c r="B30" s="45">
        <f t="shared" si="1"/>
        <v>270</v>
      </c>
      <c r="C30" s="34">
        <f t="shared" si="0"/>
        <v>192.7</v>
      </c>
      <c r="D30" s="34">
        <f t="shared" si="0"/>
        <v>261.375</v>
      </c>
      <c r="E30" s="34">
        <f t="shared" si="0"/>
        <v>291.09999999999997</v>
      </c>
      <c r="F30" s="34">
        <f t="shared" si="0"/>
        <v>336.2</v>
      </c>
      <c r="G30" s="34">
        <f t="shared" si="0"/>
        <v>414.09999999999997</v>
      </c>
      <c r="H30" s="34">
        <f t="shared" si="0"/>
        <v>556.57499999999993</v>
      </c>
      <c r="I30" s="70"/>
      <c r="J30" s="70"/>
      <c r="K30" s="70"/>
    </row>
    <row r="31" spans="1:14" x14ac:dyDescent="0.25">
      <c r="A31" s="45">
        <v>7</v>
      </c>
      <c r="B31" s="45">
        <f t="shared" si="1"/>
        <v>315</v>
      </c>
      <c r="C31" s="34">
        <f t="shared" si="0"/>
        <v>224.47499999999999</v>
      </c>
      <c r="D31" s="34">
        <f t="shared" si="0"/>
        <v>304.42499999999995</v>
      </c>
      <c r="E31" s="34">
        <f t="shared" si="0"/>
        <v>339.27499999999998</v>
      </c>
      <c r="F31" s="34">
        <f t="shared" si="0"/>
        <v>391.54999999999995</v>
      </c>
      <c r="G31" s="34">
        <f t="shared" si="0"/>
        <v>482.77499999999998</v>
      </c>
      <c r="H31" s="34">
        <f t="shared" si="0"/>
        <v>648.82499999999993</v>
      </c>
      <c r="I31" s="70"/>
      <c r="J31" s="70"/>
      <c r="K31" s="70"/>
    </row>
    <row r="32" spans="1:14" x14ac:dyDescent="0.25">
      <c r="A32" s="45">
        <v>8</v>
      </c>
      <c r="B32" s="45">
        <f t="shared" si="1"/>
        <v>360</v>
      </c>
      <c r="C32" s="34">
        <f t="shared" si="0"/>
        <v>257.27499999999998</v>
      </c>
      <c r="D32" s="34">
        <f t="shared" si="0"/>
        <v>348.49999999999994</v>
      </c>
      <c r="E32" s="34">
        <f t="shared" si="0"/>
        <v>387.45</v>
      </c>
      <c r="F32" s="34">
        <f t="shared" si="0"/>
        <v>447.92499999999995</v>
      </c>
      <c r="G32" s="34">
        <f t="shared" si="0"/>
        <v>552.47499999999991</v>
      </c>
      <c r="H32" s="34">
        <f t="shared" si="0"/>
        <v>741.07499999999993</v>
      </c>
      <c r="I32" s="70"/>
      <c r="J32" s="70"/>
      <c r="K32" s="70"/>
    </row>
    <row r="33" spans="1:11" x14ac:dyDescent="0.25">
      <c r="A33" s="45">
        <v>9</v>
      </c>
      <c r="B33" s="45">
        <f t="shared" si="1"/>
        <v>405</v>
      </c>
      <c r="C33" s="34">
        <f t="shared" si="0"/>
        <v>289.04999999999995</v>
      </c>
      <c r="D33" s="34">
        <f t="shared" si="0"/>
        <v>391.54999999999995</v>
      </c>
      <c r="E33" s="34">
        <f t="shared" si="0"/>
        <v>435.62499999999994</v>
      </c>
      <c r="F33" s="34">
        <f t="shared" si="0"/>
        <v>504.29999999999995</v>
      </c>
      <c r="G33" s="34">
        <f t="shared" si="0"/>
        <v>621.15</v>
      </c>
      <c r="H33" s="34">
        <f t="shared" si="0"/>
        <v>834.34999999999991</v>
      </c>
      <c r="I33" s="70"/>
      <c r="J33" s="70"/>
      <c r="K33" s="70"/>
    </row>
    <row r="34" spans="1:11" x14ac:dyDescent="0.25">
      <c r="A34" s="45">
        <v>10</v>
      </c>
      <c r="B34" s="45">
        <f t="shared" si="1"/>
        <v>450</v>
      </c>
      <c r="C34" s="34">
        <f t="shared" si="0"/>
        <v>320.82499999999999</v>
      </c>
      <c r="D34" s="34">
        <f t="shared" si="0"/>
        <v>435.62499999999994</v>
      </c>
      <c r="E34" s="34">
        <f t="shared" si="0"/>
        <v>484.82499999999993</v>
      </c>
      <c r="F34" s="34">
        <f t="shared" si="0"/>
        <v>559.65</v>
      </c>
      <c r="G34" s="34">
        <f t="shared" si="0"/>
        <v>689.82499999999993</v>
      </c>
      <c r="H34" s="34">
        <f t="shared" si="0"/>
        <v>926.59999999999991</v>
      </c>
      <c r="I34" s="70"/>
      <c r="J34" s="70"/>
      <c r="K34" s="70"/>
    </row>
    <row r="35" spans="1:11" x14ac:dyDescent="0.25">
      <c r="A35" s="45">
        <v>11</v>
      </c>
      <c r="B35" s="45">
        <f t="shared" si="1"/>
        <v>495</v>
      </c>
      <c r="C35" s="34">
        <f t="shared" si="0"/>
        <v>353.62499999999994</v>
      </c>
      <c r="D35" s="34">
        <f t="shared" si="0"/>
        <v>478.67499999999995</v>
      </c>
      <c r="E35" s="34">
        <f t="shared" si="0"/>
        <v>533</v>
      </c>
      <c r="F35" s="34">
        <f t="shared" si="0"/>
        <v>616.02499999999998</v>
      </c>
      <c r="G35" s="34">
        <f t="shared" si="0"/>
        <v>759.52499999999998</v>
      </c>
      <c r="H35" s="34">
        <f t="shared" si="0"/>
        <v>1019.8749999999999</v>
      </c>
      <c r="I35" s="70"/>
      <c r="J35" s="70"/>
      <c r="K35" s="70"/>
    </row>
    <row r="36" spans="1:11" x14ac:dyDescent="0.25">
      <c r="A36" s="45">
        <v>12</v>
      </c>
      <c r="B36" s="45">
        <f t="shared" si="1"/>
        <v>540</v>
      </c>
      <c r="C36" s="34">
        <f t="shared" si="0"/>
        <v>385.4</v>
      </c>
      <c r="D36" s="34">
        <f t="shared" si="0"/>
        <v>522.75</v>
      </c>
      <c r="E36" s="34">
        <f t="shared" si="0"/>
        <v>581.17499999999995</v>
      </c>
      <c r="F36" s="34">
        <f t="shared" si="0"/>
        <v>671.37499999999989</v>
      </c>
      <c r="G36" s="34">
        <f t="shared" si="0"/>
        <v>828.19999999999993</v>
      </c>
      <c r="H36" s="34">
        <f t="shared" si="0"/>
        <v>1112.125</v>
      </c>
      <c r="I36" s="70"/>
      <c r="J36" s="70"/>
      <c r="K36" s="70"/>
    </row>
    <row r="37" spans="1:11" x14ac:dyDescent="0.25">
      <c r="A37" s="45">
        <v>13</v>
      </c>
      <c r="B37" s="45">
        <f t="shared" si="1"/>
        <v>585</v>
      </c>
      <c r="C37" s="34">
        <f t="shared" si="0"/>
        <v>417.17499999999995</v>
      </c>
      <c r="D37" s="34">
        <f t="shared" si="0"/>
        <v>565.79999999999995</v>
      </c>
      <c r="E37" s="34">
        <f t="shared" si="0"/>
        <v>630.375</v>
      </c>
      <c r="F37" s="34">
        <f t="shared" si="0"/>
        <v>727.74999999999989</v>
      </c>
      <c r="G37" s="34">
        <f t="shared" si="0"/>
        <v>896.87499999999989</v>
      </c>
      <c r="H37" s="34">
        <f t="shared" si="0"/>
        <v>1204.375</v>
      </c>
      <c r="I37" s="70"/>
      <c r="J37" s="70"/>
      <c r="K37" s="70"/>
    </row>
    <row r="38" spans="1:11" x14ac:dyDescent="0.25">
      <c r="A38" s="45">
        <v>14</v>
      </c>
      <c r="B38" s="45">
        <f t="shared" si="1"/>
        <v>630</v>
      </c>
      <c r="C38" s="34">
        <f t="shared" si="0"/>
        <v>449.97499999999997</v>
      </c>
      <c r="D38" s="34">
        <f t="shared" si="0"/>
        <v>608.84999999999991</v>
      </c>
      <c r="E38" s="34">
        <f t="shared" si="0"/>
        <v>678.55</v>
      </c>
      <c r="F38" s="34">
        <f t="shared" si="0"/>
        <v>784.12499999999989</v>
      </c>
      <c r="G38" s="34">
        <f t="shared" si="0"/>
        <v>966.57499999999993</v>
      </c>
      <c r="H38" s="34">
        <f t="shared" si="0"/>
        <v>1297.6499999999999</v>
      </c>
      <c r="I38" s="70"/>
      <c r="J38" s="70"/>
      <c r="K38" s="70"/>
    </row>
    <row r="39" spans="1:11" x14ac:dyDescent="0.25">
      <c r="A39" s="45">
        <v>15</v>
      </c>
      <c r="B39" s="45">
        <f t="shared" si="1"/>
        <v>675</v>
      </c>
      <c r="C39" s="34">
        <f t="shared" si="0"/>
        <v>481.74999999999994</v>
      </c>
      <c r="D39" s="34">
        <f t="shared" si="0"/>
        <v>652.92499999999995</v>
      </c>
      <c r="E39" s="34">
        <f t="shared" si="0"/>
        <v>726.72499999999991</v>
      </c>
      <c r="F39" s="34">
        <f t="shared" si="0"/>
        <v>839.47499999999991</v>
      </c>
      <c r="G39" s="34">
        <f t="shared" si="0"/>
        <v>1035.25</v>
      </c>
      <c r="H39" s="34">
        <f t="shared" si="0"/>
        <v>1389.8999999999999</v>
      </c>
      <c r="I39" s="70"/>
      <c r="J39" s="70"/>
      <c r="K39" s="70"/>
    </row>
    <row r="40" spans="1:11" x14ac:dyDescent="0.25">
      <c r="A40" s="45">
        <v>16</v>
      </c>
      <c r="B40" s="45">
        <f t="shared" si="1"/>
        <v>720</v>
      </c>
      <c r="C40" s="34">
        <f t="shared" si="0"/>
        <v>513.52499999999998</v>
      </c>
      <c r="D40" s="34">
        <f t="shared" si="0"/>
        <v>695.97499999999991</v>
      </c>
      <c r="E40" s="34">
        <f t="shared" si="0"/>
        <v>774.9</v>
      </c>
      <c r="F40" s="34">
        <f t="shared" si="0"/>
        <v>895.84999999999991</v>
      </c>
      <c r="G40" s="34">
        <f t="shared" si="0"/>
        <v>1104.9499999999998</v>
      </c>
      <c r="H40" s="34">
        <f t="shared" si="0"/>
        <v>1483.175</v>
      </c>
      <c r="I40" s="70"/>
      <c r="J40" s="70"/>
      <c r="K40" s="70"/>
    </row>
    <row r="41" spans="1:11" x14ac:dyDescent="0.25">
      <c r="A41" s="45">
        <v>17</v>
      </c>
      <c r="B41" s="45">
        <f t="shared" si="1"/>
        <v>765</v>
      </c>
      <c r="C41" s="34">
        <f t="shared" si="0"/>
        <v>546.32499999999993</v>
      </c>
      <c r="D41" s="34">
        <f t="shared" si="0"/>
        <v>740.05</v>
      </c>
      <c r="E41" s="34">
        <f t="shared" si="0"/>
        <v>824.09999999999991</v>
      </c>
      <c r="F41" s="34">
        <f t="shared" si="0"/>
        <v>951.19999999999993</v>
      </c>
      <c r="G41" s="34">
        <f t="shared" si="0"/>
        <v>1173.625</v>
      </c>
      <c r="H41" s="34">
        <f t="shared" si="0"/>
        <v>1575.425</v>
      </c>
      <c r="I41" s="70"/>
      <c r="J41" s="70"/>
      <c r="K41" s="70"/>
    </row>
    <row r="42" spans="1:11" x14ac:dyDescent="0.25">
      <c r="A42" s="45">
        <v>18</v>
      </c>
      <c r="B42" s="45">
        <f t="shared" si="1"/>
        <v>810</v>
      </c>
      <c r="C42" s="34">
        <f t="shared" si="0"/>
        <v>578.09999999999991</v>
      </c>
      <c r="D42" s="34">
        <f t="shared" si="0"/>
        <v>783.09999999999991</v>
      </c>
      <c r="E42" s="34">
        <f t="shared" si="0"/>
        <v>872.27499999999998</v>
      </c>
      <c r="F42" s="34">
        <f t="shared" si="0"/>
        <v>1007.5749999999999</v>
      </c>
      <c r="G42" s="34">
        <f t="shared" si="0"/>
        <v>1242.3</v>
      </c>
      <c r="H42" s="34">
        <f t="shared" si="0"/>
        <v>1668.6999999999998</v>
      </c>
      <c r="I42" s="70"/>
      <c r="J42" s="70"/>
      <c r="K42" s="70"/>
    </row>
    <row r="43" spans="1:11" x14ac:dyDescent="0.25">
      <c r="A43" s="45">
        <v>19</v>
      </c>
      <c r="B43" s="45">
        <f t="shared" si="1"/>
        <v>855</v>
      </c>
      <c r="C43" s="34">
        <f t="shared" si="0"/>
        <v>609.875</v>
      </c>
      <c r="D43" s="34">
        <f t="shared" si="0"/>
        <v>827.17499999999995</v>
      </c>
      <c r="E43" s="34">
        <f t="shared" si="0"/>
        <v>920.44999999999993</v>
      </c>
      <c r="F43" s="34">
        <f t="shared" si="0"/>
        <v>1063.9499999999998</v>
      </c>
      <c r="G43" s="34">
        <f t="shared" si="0"/>
        <v>1312</v>
      </c>
      <c r="H43" s="34">
        <f t="shared" si="0"/>
        <v>1760.9499999999998</v>
      </c>
      <c r="I43" s="70"/>
      <c r="J43" s="70"/>
      <c r="K43" s="70"/>
    </row>
    <row r="44" spans="1:11" x14ac:dyDescent="0.25">
      <c r="A44" s="45">
        <v>20</v>
      </c>
      <c r="B44" s="45">
        <f t="shared" si="1"/>
        <v>900</v>
      </c>
      <c r="C44" s="34">
        <f t="shared" si="0"/>
        <v>642.67499999999995</v>
      </c>
      <c r="D44" s="34">
        <f t="shared" si="0"/>
        <v>870.22499999999991</v>
      </c>
      <c r="E44" s="34">
        <f t="shared" si="0"/>
        <v>968.62499999999989</v>
      </c>
      <c r="F44" s="34">
        <f t="shared" si="0"/>
        <v>1119.3</v>
      </c>
      <c r="G44" s="34">
        <f t="shared" si="0"/>
        <v>1380.675</v>
      </c>
      <c r="H44" s="34">
        <f t="shared" si="0"/>
        <v>1853.1999999999998</v>
      </c>
      <c r="I44" s="70"/>
      <c r="J44" s="70"/>
      <c r="K44" s="70"/>
    </row>
    <row r="45" spans="1:11" x14ac:dyDescent="0.25">
      <c r="A45" s="45">
        <v>21</v>
      </c>
      <c r="B45" s="45">
        <f t="shared" si="1"/>
        <v>945</v>
      </c>
      <c r="C45" s="34">
        <f t="shared" si="0"/>
        <v>674.44999999999993</v>
      </c>
      <c r="D45" s="34">
        <f t="shared" si="0"/>
        <v>914.3</v>
      </c>
      <c r="E45" s="34">
        <f t="shared" si="0"/>
        <v>1017.8249999999999</v>
      </c>
      <c r="F45" s="34">
        <f t="shared" si="0"/>
        <v>1175.675</v>
      </c>
      <c r="G45" s="34">
        <f t="shared" si="0"/>
        <v>1449.35</v>
      </c>
      <c r="H45" s="34">
        <f t="shared" si="0"/>
        <v>1946.4749999999999</v>
      </c>
      <c r="I45" s="70"/>
      <c r="J45" s="70"/>
      <c r="K45" s="70"/>
    </row>
    <row r="46" spans="1:11" x14ac:dyDescent="0.25">
      <c r="A46" s="45">
        <v>22</v>
      </c>
      <c r="B46" s="45">
        <f t="shared" si="1"/>
        <v>990</v>
      </c>
      <c r="C46" s="34">
        <f t="shared" si="0"/>
        <v>706.22499999999991</v>
      </c>
      <c r="D46" s="34">
        <f t="shared" si="0"/>
        <v>957.34999999999991</v>
      </c>
      <c r="E46" s="34">
        <f t="shared" si="0"/>
        <v>1066</v>
      </c>
      <c r="F46" s="34">
        <f t="shared" si="0"/>
        <v>1232.05</v>
      </c>
      <c r="G46" s="34">
        <f t="shared" si="0"/>
        <v>1519.05</v>
      </c>
      <c r="H46" s="34">
        <f t="shared" si="0"/>
        <v>2038.7249999999999</v>
      </c>
      <c r="I46" s="70"/>
      <c r="J46" s="70"/>
      <c r="K46" s="70"/>
    </row>
    <row r="47" spans="1:11" x14ac:dyDescent="0.25">
      <c r="A47" s="45">
        <v>23</v>
      </c>
      <c r="B47" s="45">
        <f t="shared" si="1"/>
        <v>1035</v>
      </c>
      <c r="C47" s="34">
        <f t="shared" si="0"/>
        <v>739.02499999999998</v>
      </c>
      <c r="D47" s="34">
        <f t="shared" si="0"/>
        <v>1001.425</v>
      </c>
      <c r="E47" s="34">
        <f t="shared" si="0"/>
        <v>1114.175</v>
      </c>
      <c r="F47" s="34">
        <f t="shared" si="0"/>
        <v>1287.3999999999999</v>
      </c>
      <c r="G47" s="34">
        <f t="shared" si="0"/>
        <v>1587.7249999999999</v>
      </c>
      <c r="H47" s="34">
        <f t="shared" si="0"/>
        <v>2132</v>
      </c>
      <c r="I47" s="70"/>
      <c r="J47" s="70"/>
      <c r="K47" s="70"/>
    </row>
    <row r="48" spans="1:11" x14ac:dyDescent="0.25">
      <c r="A48" s="45">
        <v>24</v>
      </c>
      <c r="B48" s="45">
        <f t="shared" si="1"/>
        <v>1080</v>
      </c>
      <c r="C48" s="34">
        <f t="shared" si="0"/>
        <v>770.8</v>
      </c>
      <c r="D48" s="34">
        <f t="shared" si="0"/>
        <v>1044.4749999999999</v>
      </c>
      <c r="E48" s="34">
        <f t="shared" si="0"/>
        <v>1162.3499999999999</v>
      </c>
      <c r="F48" s="34">
        <f t="shared" si="0"/>
        <v>1343.7749999999999</v>
      </c>
      <c r="G48" s="34">
        <f t="shared" si="0"/>
        <v>1656.3999999999999</v>
      </c>
      <c r="H48" s="34">
        <f t="shared" si="0"/>
        <v>2224.25</v>
      </c>
      <c r="I48" s="70"/>
      <c r="J48" s="70"/>
      <c r="K48" s="70"/>
    </row>
    <row r="49" spans="1:11" x14ac:dyDescent="0.25">
      <c r="A49" s="45">
        <v>25</v>
      </c>
      <c r="B49" s="45">
        <f t="shared" si="1"/>
        <v>1125</v>
      </c>
      <c r="C49" s="34">
        <f t="shared" si="0"/>
        <v>802.57499999999993</v>
      </c>
      <c r="D49" s="34">
        <f t="shared" si="0"/>
        <v>1088.55</v>
      </c>
      <c r="E49" s="34">
        <f t="shared" si="0"/>
        <v>1211.55</v>
      </c>
      <c r="F49" s="34">
        <f t="shared" si="0"/>
        <v>1399.1249999999998</v>
      </c>
      <c r="G49" s="34">
        <f t="shared" si="0"/>
        <v>1726.1</v>
      </c>
      <c r="H49" s="34">
        <f t="shared" si="0"/>
        <v>2317.5249999999996</v>
      </c>
      <c r="I49" s="70"/>
      <c r="J49" s="70"/>
      <c r="K49" s="70"/>
    </row>
    <row r="50" spans="1:11" x14ac:dyDescent="0.25">
      <c r="A50" s="45">
        <v>26</v>
      </c>
      <c r="B50" s="45">
        <f t="shared" si="1"/>
        <v>1170</v>
      </c>
      <c r="C50" s="34">
        <f t="shared" si="0"/>
        <v>835.37499999999989</v>
      </c>
      <c r="D50" s="34">
        <f t="shared" si="0"/>
        <v>1131.5999999999999</v>
      </c>
      <c r="E50" s="34">
        <f t="shared" si="0"/>
        <v>1259.7249999999999</v>
      </c>
      <c r="F50" s="34">
        <f t="shared" si="0"/>
        <v>1455.4999999999998</v>
      </c>
      <c r="G50" s="34">
        <f t="shared" si="0"/>
        <v>1794.7749999999999</v>
      </c>
      <c r="H50" s="34">
        <f t="shared" si="0"/>
        <v>2409.7749999999996</v>
      </c>
      <c r="I50" s="70"/>
      <c r="J50" s="70"/>
      <c r="K50" s="70"/>
    </row>
    <row r="51" spans="1:11" x14ac:dyDescent="0.25">
      <c r="A51" s="45">
        <v>27</v>
      </c>
      <c r="B51" s="45">
        <f t="shared" si="1"/>
        <v>1215</v>
      </c>
      <c r="C51" s="34">
        <f t="shared" si="0"/>
        <v>867.15</v>
      </c>
      <c r="D51" s="34">
        <f t="shared" si="0"/>
        <v>1174.6499999999999</v>
      </c>
      <c r="E51" s="34">
        <f t="shared" si="0"/>
        <v>1307.8999999999999</v>
      </c>
      <c r="F51" s="34">
        <f t="shared" si="0"/>
        <v>1511.8749999999998</v>
      </c>
      <c r="G51" s="34">
        <f t="shared" si="0"/>
        <v>1863.4499999999998</v>
      </c>
      <c r="H51" s="34">
        <f t="shared" si="0"/>
        <v>2502.0249999999996</v>
      </c>
      <c r="I51" s="70"/>
      <c r="J51" s="70"/>
      <c r="K51" s="70"/>
    </row>
    <row r="52" spans="1:11" x14ac:dyDescent="0.25">
      <c r="A52" s="45">
        <v>28</v>
      </c>
      <c r="B52" s="45">
        <f t="shared" si="1"/>
        <v>1260</v>
      </c>
      <c r="C52" s="34">
        <f t="shared" si="0"/>
        <v>898.92499999999995</v>
      </c>
      <c r="D52" s="34">
        <f t="shared" si="0"/>
        <v>1218.7249999999999</v>
      </c>
      <c r="E52" s="34">
        <f t="shared" si="0"/>
        <v>1357.1</v>
      </c>
      <c r="F52" s="34">
        <f t="shared" ref="C52:H94" si="2">ROUND((50/49.8*($D$6*(F$24/1000)^$D$7*$G$2^($D$8+$D$9*F$24/1000)*EXP(-$D$10*$B52/F$24)))*$B52/1000,0)*1.025</f>
        <v>1567.2249999999999</v>
      </c>
      <c r="G52" s="34">
        <f t="shared" si="2"/>
        <v>1933.1499999999999</v>
      </c>
      <c r="H52" s="34">
        <f t="shared" si="2"/>
        <v>2595.2999999999997</v>
      </c>
      <c r="I52" s="70"/>
      <c r="J52" s="70"/>
      <c r="K52" s="70"/>
    </row>
    <row r="53" spans="1:11" x14ac:dyDescent="0.25">
      <c r="A53" s="45">
        <v>29</v>
      </c>
      <c r="B53" s="45">
        <f t="shared" si="1"/>
        <v>1305</v>
      </c>
      <c r="C53" s="34">
        <f t="shared" si="2"/>
        <v>931.72499999999991</v>
      </c>
      <c r="D53" s="34">
        <f t="shared" si="2"/>
        <v>1261.7749999999999</v>
      </c>
      <c r="E53" s="34">
        <f t="shared" si="2"/>
        <v>1405.2749999999999</v>
      </c>
      <c r="F53" s="34">
        <f t="shared" si="2"/>
        <v>1623.6</v>
      </c>
      <c r="G53" s="34">
        <f t="shared" si="2"/>
        <v>2001.8249999999998</v>
      </c>
      <c r="H53" s="34">
        <f t="shared" si="2"/>
        <v>2687.5499999999997</v>
      </c>
      <c r="I53" s="70"/>
      <c r="J53" s="70"/>
      <c r="K53" s="70"/>
    </row>
    <row r="54" spans="1:11" x14ac:dyDescent="0.25">
      <c r="A54" s="45">
        <v>30</v>
      </c>
      <c r="B54" s="45">
        <f t="shared" si="1"/>
        <v>1350</v>
      </c>
      <c r="C54" s="34">
        <f t="shared" si="2"/>
        <v>963.49999999999989</v>
      </c>
      <c r="D54" s="34">
        <f t="shared" si="2"/>
        <v>1305.8499999999999</v>
      </c>
      <c r="E54" s="34">
        <f t="shared" si="2"/>
        <v>1453.4499999999998</v>
      </c>
      <c r="F54" s="34">
        <f t="shared" si="2"/>
        <v>1678.9499999999998</v>
      </c>
      <c r="G54" s="34">
        <f t="shared" si="2"/>
        <v>2070.5</v>
      </c>
      <c r="H54" s="34">
        <f t="shared" si="2"/>
        <v>2780.8249999999998</v>
      </c>
      <c r="I54" s="70"/>
      <c r="J54" s="70"/>
      <c r="K54" s="70"/>
    </row>
    <row r="55" spans="1:11" x14ac:dyDescent="0.25">
      <c r="A55" s="45">
        <v>31</v>
      </c>
      <c r="B55" s="45">
        <f t="shared" si="1"/>
        <v>1395</v>
      </c>
      <c r="C55" s="34">
        <f t="shared" si="2"/>
        <v>995.27499999999986</v>
      </c>
      <c r="D55" s="34">
        <f t="shared" si="2"/>
        <v>1348.8999999999999</v>
      </c>
      <c r="E55" s="34">
        <f t="shared" si="2"/>
        <v>1501.6249999999998</v>
      </c>
      <c r="F55" s="34">
        <f t="shared" si="2"/>
        <v>1735.3249999999998</v>
      </c>
      <c r="G55" s="34">
        <f t="shared" si="2"/>
        <v>2140.1999999999998</v>
      </c>
      <c r="H55" s="34">
        <f t="shared" si="2"/>
        <v>2873.0749999999998</v>
      </c>
      <c r="I55" s="70"/>
      <c r="J55" s="70"/>
      <c r="K55" s="70"/>
    </row>
    <row r="56" spans="1:11" x14ac:dyDescent="0.25">
      <c r="A56" s="45">
        <v>32</v>
      </c>
      <c r="B56" s="45">
        <f t="shared" si="1"/>
        <v>1440</v>
      </c>
      <c r="C56" s="34">
        <f t="shared" si="2"/>
        <v>1028.0749999999998</v>
      </c>
      <c r="D56" s="34">
        <f t="shared" si="2"/>
        <v>1392.9749999999999</v>
      </c>
      <c r="E56" s="34">
        <f t="shared" si="2"/>
        <v>1550.8249999999998</v>
      </c>
      <c r="F56" s="34">
        <f t="shared" si="2"/>
        <v>1791.6999999999998</v>
      </c>
      <c r="G56" s="34">
        <f t="shared" si="2"/>
        <v>2208.875</v>
      </c>
      <c r="H56" s="34">
        <f t="shared" si="2"/>
        <v>2966.35</v>
      </c>
      <c r="I56" s="70"/>
      <c r="J56" s="70"/>
      <c r="K56" s="70"/>
    </row>
    <row r="57" spans="1:11" x14ac:dyDescent="0.25">
      <c r="A57" s="45">
        <v>33</v>
      </c>
      <c r="B57" s="45">
        <f t="shared" si="1"/>
        <v>1485</v>
      </c>
      <c r="C57" s="34">
        <f t="shared" si="2"/>
        <v>1059.8499999999999</v>
      </c>
      <c r="D57" s="34">
        <f t="shared" si="2"/>
        <v>1436.0249999999999</v>
      </c>
      <c r="E57" s="34">
        <f t="shared" si="2"/>
        <v>1598.9999999999998</v>
      </c>
      <c r="F57" s="34">
        <f t="shared" si="2"/>
        <v>1847.0499999999997</v>
      </c>
      <c r="G57" s="34">
        <f t="shared" si="2"/>
        <v>2277.5499999999997</v>
      </c>
      <c r="H57" s="34">
        <f t="shared" si="2"/>
        <v>3058.6</v>
      </c>
      <c r="I57" s="70"/>
      <c r="J57" s="70"/>
      <c r="K57" s="70"/>
    </row>
    <row r="58" spans="1:11" x14ac:dyDescent="0.25">
      <c r="A58" s="45">
        <v>34</v>
      </c>
      <c r="B58" s="45">
        <f t="shared" si="1"/>
        <v>1530</v>
      </c>
      <c r="C58" s="34">
        <f t="shared" si="2"/>
        <v>1091.625</v>
      </c>
      <c r="D58" s="34">
        <f t="shared" si="2"/>
        <v>1480.1</v>
      </c>
      <c r="E58" s="34">
        <f t="shared" si="2"/>
        <v>1647.175</v>
      </c>
      <c r="F58" s="34">
        <f t="shared" si="2"/>
        <v>1903.4249999999997</v>
      </c>
      <c r="G58" s="34">
        <f t="shared" si="2"/>
        <v>2347.25</v>
      </c>
      <c r="H58" s="34">
        <f t="shared" si="2"/>
        <v>3150.85</v>
      </c>
      <c r="I58" s="70"/>
      <c r="J58" s="70"/>
      <c r="K58" s="70"/>
    </row>
    <row r="59" spans="1:11" x14ac:dyDescent="0.25">
      <c r="A59" s="45">
        <v>35</v>
      </c>
      <c r="B59" s="45">
        <f t="shared" si="1"/>
        <v>1575</v>
      </c>
      <c r="C59" s="34">
        <f t="shared" si="2"/>
        <v>1124.425</v>
      </c>
      <c r="D59" s="34">
        <f t="shared" si="2"/>
        <v>1523.1499999999999</v>
      </c>
      <c r="E59" s="34">
        <f t="shared" si="2"/>
        <v>1695.35</v>
      </c>
      <c r="F59" s="34">
        <f t="shared" si="2"/>
        <v>1958.7749999999999</v>
      </c>
      <c r="G59" s="34">
        <f t="shared" si="2"/>
        <v>2415.9249999999997</v>
      </c>
      <c r="H59" s="34">
        <f t="shared" si="2"/>
        <v>3244.1249999999995</v>
      </c>
      <c r="I59" s="70"/>
      <c r="J59" s="70"/>
      <c r="K59" s="70"/>
    </row>
    <row r="60" spans="1:11" x14ac:dyDescent="0.25">
      <c r="A60" s="45">
        <v>36</v>
      </c>
      <c r="B60" s="45">
        <f t="shared" si="1"/>
        <v>1620</v>
      </c>
      <c r="C60" s="34">
        <f t="shared" si="2"/>
        <v>1156.1999999999998</v>
      </c>
      <c r="D60" s="34">
        <f t="shared" si="2"/>
        <v>1567.2249999999999</v>
      </c>
      <c r="E60" s="34">
        <f t="shared" si="2"/>
        <v>1744.55</v>
      </c>
      <c r="F60" s="34">
        <f t="shared" si="2"/>
        <v>2015.1499999999999</v>
      </c>
      <c r="G60" s="34">
        <f t="shared" si="2"/>
        <v>2484.6</v>
      </c>
      <c r="H60" s="34">
        <f t="shared" si="2"/>
        <v>3336.3749999999995</v>
      </c>
      <c r="I60" s="70"/>
      <c r="J60" s="70"/>
      <c r="K60" s="70"/>
    </row>
    <row r="61" spans="1:11" x14ac:dyDescent="0.25">
      <c r="A61" s="45">
        <v>37</v>
      </c>
      <c r="B61" s="45">
        <f t="shared" si="1"/>
        <v>1665</v>
      </c>
      <c r="C61" s="34">
        <f t="shared" si="2"/>
        <v>1187.9749999999999</v>
      </c>
      <c r="D61" s="34">
        <f t="shared" si="2"/>
        <v>1610.2749999999999</v>
      </c>
      <c r="E61" s="34">
        <f t="shared" si="2"/>
        <v>1792.7249999999999</v>
      </c>
      <c r="F61" s="34">
        <f t="shared" si="2"/>
        <v>2071.5249999999996</v>
      </c>
      <c r="G61" s="34">
        <f t="shared" si="2"/>
        <v>2554.2999999999997</v>
      </c>
      <c r="H61" s="34">
        <f t="shared" si="2"/>
        <v>3429.6499999999996</v>
      </c>
      <c r="I61" s="70"/>
      <c r="J61" s="70"/>
      <c r="K61" s="70"/>
    </row>
    <row r="62" spans="1:11" x14ac:dyDescent="0.25">
      <c r="A62" s="45">
        <v>38</v>
      </c>
      <c r="B62" s="45">
        <f t="shared" si="1"/>
        <v>1710</v>
      </c>
      <c r="C62" s="34">
        <f t="shared" si="2"/>
        <v>1220.7749999999999</v>
      </c>
      <c r="D62" s="34">
        <f t="shared" si="2"/>
        <v>1654.35</v>
      </c>
      <c r="E62" s="34">
        <f t="shared" si="2"/>
        <v>1840.8999999999999</v>
      </c>
      <c r="F62" s="34">
        <f t="shared" si="2"/>
        <v>2126.875</v>
      </c>
      <c r="G62" s="34">
        <f t="shared" si="2"/>
        <v>2622.9749999999999</v>
      </c>
      <c r="H62" s="34">
        <f t="shared" si="2"/>
        <v>3521.8999999999996</v>
      </c>
      <c r="I62" s="70"/>
      <c r="J62" s="70"/>
      <c r="K62" s="70"/>
    </row>
    <row r="63" spans="1:11" x14ac:dyDescent="0.25">
      <c r="A63" s="45">
        <v>39</v>
      </c>
      <c r="B63" s="45">
        <f t="shared" si="1"/>
        <v>1755</v>
      </c>
      <c r="C63" s="34">
        <f t="shared" si="2"/>
        <v>1252.55</v>
      </c>
      <c r="D63" s="34">
        <f t="shared" si="2"/>
        <v>1697.3999999999999</v>
      </c>
      <c r="E63" s="34">
        <f t="shared" si="2"/>
        <v>1890.1</v>
      </c>
      <c r="F63" s="34">
        <f t="shared" si="2"/>
        <v>2183.25</v>
      </c>
      <c r="G63" s="34">
        <f t="shared" si="2"/>
        <v>2691.6499999999996</v>
      </c>
      <c r="H63" s="34">
        <f t="shared" si="2"/>
        <v>3614.1499999999996</v>
      </c>
      <c r="I63" s="70"/>
      <c r="J63" s="70"/>
      <c r="K63" s="70"/>
    </row>
    <row r="64" spans="1:11" x14ac:dyDescent="0.25">
      <c r="A64" s="45">
        <v>40</v>
      </c>
      <c r="B64" s="45">
        <f t="shared" si="1"/>
        <v>1800</v>
      </c>
      <c r="C64" s="34">
        <f t="shared" si="2"/>
        <v>1284.3249999999998</v>
      </c>
      <c r="D64" s="34">
        <f t="shared" si="2"/>
        <v>1740.4499999999998</v>
      </c>
      <c r="E64" s="34">
        <f t="shared" si="2"/>
        <v>1938.2749999999999</v>
      </c>
      <c r="F64" s="34">
        <f t="shared" si="2"/>
        <v>2239.625</v>
      </c>
      <c r="G64" s="34">
        <f t="shared" si="2"/>
        <v>2761.35</v>
      </c>
      <c r="H64" s="34">
        <f t="shared" si="2"/>
        <v>3707.4249999999997</v>
      </c>
      <c r="I64" s="70"/>
      <c r="J64" s="70"/>
      <c r="K64" s="70"/>
    </row>
    <row r="65" spans="1:11" x14ac:dyDescent="0.25">
      <c r="A65" s="45">
        <v>41</v>
      </c>
      <c r="B65" s="45">
        <f t="shared" si="1"/>
        <v>1845</v>
      </c>
      <c r="C65" s="34">
        <f t="shared" si="2"/>
        <v>1317.1249999999998</v>
      </c>
      <c r="D65" s="34">
        <f t="shared" si="2"/>
        <v>1784.5249999999999</v>
      </c>
      <c r="E65" s="34">
        <f t="shared" si="2"/>
        <v>1986.4499999999998</v>
      </c>
      <c r="F65" s="34">
        <f t="shared" si="2"/>
        <v>2294.9749999999999</v>
      </c>
      <c r="G65" s="34">
        <f t="shared" si="2"/>
        <v>2830.0249999999996</v>
      </c>
      <c r="H65" s="34">
        <f t="shared" si="2"/>
        <v>3799.6749999999997</v>
      </c>
      <c r="I65" s="70"/>
      <c r="J65" s="70"/>
      <c r="K65" s="70"/>
    </row>
    <row r="66" spans="1:11" x14ac:dyDescent="0.25">
      <c r="A66" s="45">
        <v>42</v>
      </c>
      <c r="B66" s="45">
        <f t="shared" si="1"/>
        <v>1890</v>
      </c>
      <c r="C66" s="34">
        <f t="shared" si="2"/>
        <v>1348.8999999999999</v>
      </c>
      <c r="D66" s="34">
        <f t="shared" si="2"/>
        <v>1827.5749999999998</v>
      </c>
      <c r="E66" s="34">
        <f t="shared" si="2"/>
        <v>2034.6249999999998</v>
      </c>
      <c r="F66" s="34">
        <f t="shared" si="2"/>
        <v>2351.35</v>
      </c>
      <c r="G66" s="34">
        <f t="shared" si="2"/>
        <v>2898.7</v>
      </c>
      <c r="H66" s="34">
        <f t="shared" si="2"/>
        <v>3892.95</v>
      </c>
      <c r="I66" s="70"/>
      <c r="J66" s="70"/>
      <c r="K66" s="70"/>
    </row>
    <row r="67" spans="1:11" x14ac:dyDescent="0.25">
      <c r="A67" s="45">
        <v>43</v>
      </c>
      <c r="B67" s="45">
        <f t="shared" si="1"/>
        <v>1935</v>
      </c>
      <c r="C67" s="34">
        <f t="shared" si="2"/>
        <v>1380.675</v>
      </c>
      <c r="D67" s="34">
        <f t="shared" si="2"/>
        <v>1871.6499999999999</v>
      </c>
      <c r="E67" s="34">
        <f t="shared" si="2"/>
        <v>2083.8249999999998</v>
      </c>
      <c r="F67" s="34">
        <f t="shared" si="2"/>
        <v>2406.6999999999998</v>
      </c>
      <c r="G67" s="34">
        <f t="shared" si="2"/>
        <v>2968.3999999999996</v>
      </c>
      <c r="H67" s="34">
        <f t="shared" si="2"/>
        <v>3985.2</v>
      </c>
      <c r="I67" s="70"/>
      <c r="J67" s="70"/>
      <c r="K67" s="70"/>
    </row>
    <row r="68" spans="1:11" x14ac:dyDescent="0.25">
      <c r="A68" s="45">
        <v>44</v>
      </c>
      <c r="B68" s="45">
        <f t="shared" si="1"/>
        <v>1980</v>
      </c>
      <c r="C68" s="34">
        <f t="shared" si="2"/>
        <v>1413.4749999999999</v>
      </c>
      <c r="D68" s="34">
        <f t="shared" si="2"/>
        <v>1914.6999999999998</v>
      </c>
      <c r="E68" s="34">
        <f t="shared" si="2"/>
        <v>2132</v>
      </c>
      <c r="F68" s="34">
        <f t="shared" si="2"/>
        <v>2463.0749999999998</v>
      </c>
      <c r="G68" s="34">
        <f t="shared" si="2"/>
        <v>3037.0749999999998</v>
      </c>
      <c r="H68" s="34">
        <f t="shared" si="2"/>
        <v>4078.4749999999995</v>
      </c>
      <c r="I68" s="70"/>
      <c r="J68" s="70"/>
      <c r="K68" s="70"/>
    </row>
    <row r="69" spans="1:11" x14ac:dyDescent="0.25">
      <c r="A69" s="45">
        <v>45</v>
      </c>
      <c r="B69" s="45">
        <f t="shared" si="1"/>
        <v>2025</v>
      </c>
      <c r="C69" s="34">
        <f t="shared" si="2"/>
        <v>1445.2499999999998</v>
      </c>
      <c r="D69" s="34">
        <f t="shared" si="2"/>
        <v>1958.7749999999999</v>
      </c>
      <c r="E69" s="34">
        <f t="shared" si="2"/>
        <v>2180.1749999999997</v>
      </c>
      <c r="F69" s="34">
        <f t="shared" si="2"/>
        <v>2519.4499999999998</v>
      </c>
      <c r="G69" s="34">
        <f t="shared" si="2"/>
        <v>3106.7749999999996</v>
      </c>
      <c r="H69" s="34">
        <f t="shared" si="2"/>
        <v>4170.7249999999995</v>
      </c>
      <c r="I69" s="70"/>
      <c r="J69" s="70"/>
      <c r="K69" s="70"/>
    </row>
    <row r="70" spans="1:11" x14ac:dyDescent="0.25">
      <c r="A70" s="45">
        <v>46</v>
      </c>
      <c r="B70" s="45">
        <f t="shared" si="1"/>
        <v>2070</v>
      </c>
      <c r="C70" s="34">
        <f t="shared" si="2"/>
        <v>1477.0249999999999</v>
      </c>
      <c r="D70" s="34">
        <f t="shared" si="2"/>
        <v>2001.8249999999998</v>
      </c>
      <c r="E70" s="34">
        <f t="shared" si="2"/>
        <v>2228.35</v>
      </c>
      <c r="F70" s="34">
        <f t="shared" si="2"/>
        <v>2574.7999999999997</v>
      </c>
      <c r="G70" s="34">
        <f t="shared" si="2"/>
        <v>3175.45</v>
      </c>
      <c r="H70" s="34">
        <f t="shared" si="2"/>
        <v>4262.9749999999995</v>
      </c>
      <c r="I70" s="70"/>
      <c r="J70" s="70"/>
      <c r="K70" s="70"/>
    </row>
    <row r="71" spans="1:11" x14ac:dyDescent="0.25">
      <c r="A71" s="45">
        <v>47</v>
      </c>
      <c r="B71" s="45">
        <f t="shared" si="1"/>
        <v>2115</v>
      </c>
      <c r="C71" s="34">
        <f t="shared" si="2"/>
        <v>1509.8249999999998</v>
      </c>
      <c r="D71" s="34">
        <f t="shared" si="2"/>
        <v>2045.8999999999999</v>
      </c>
      <c r="E71" s="34">
        <f t="shared" si="2"/>
        <v>2277.5499999999997</v>
      </c>
      <c r="F71" s="34">
        <f t="shared" si="2"/>
        <v>2631.1749999999997</v>
      </c>
      <c r="G71" s="34">
        <f t="shared" si="2"/>
        <v>3244.1249999999995</v>
      </c>
      <c r="H71" s="34">
        <f t="shared" si="2"/>
        <v>4356.25</v>
      </c>
      <c r="I71" s="70"/>
      <c r="J71" s="70"/>
      <c r="K71" s="70"/>
    </row>
    <row r="72" spans="1:11" x14ac:dyDescent="0.25">
      <c r="A72" s="45">
        <v>48</v>
      </c>
      <c r="B72" s="45">
        <f t="shared" si="1"/>
        <v>2160</v>
      </c>
      <c r="C72" s="34">
        <f t="shared" si="2"/>
        <v>1541.6</v>
      </c>
      <c r="D72" s="34">
        <f t="shared" si="2"/>
        <v>2088.9499999999998</v>
      </c>
      <c r="E72" s="34">
        <f t="shared" si="2"/>
        <v>2325.7249999999999</v>
      </c>
      <c r="F72" s="34">
        <f t="shared" si="2"/>
        <v>2686.5249999999996</v>
      </c>
      <c r="G72" s="34">
        <f t="shared" si="2"/>
        <v>3313.8249999999998</v>
      </c>
      <c r="H72" s="34">
        <f t="shared" si="2"/>
        <v>4448.5</v>
      </c>
      <c r="I72" s="70"/>
      <c r="J72" s="70"/>
      <c r="K72" s="70"/>
    </row>
    <row r="73" spans="1:11" x14ac:dyDescent="0.25">
      <c r="A73" s="45">
        <v>49</v>
      </c>
      <c r="B73" s="45">
        <f t="shared" si="1"/>
        <v>2205</v>
      </c>
      <c r="C73" s="34">
        <f t="shared" si="2"/>
        <v>1573.3749999999998</v>
      </c>
      <c r="D73" s="34">
        <f t="shared" si="2"/>
        <v>2133.0249999999996</v>
      </c>
      <c r="E73" s="34">
        <f t="shared" si="2"/>
        <v>2373.8999999999996</v>
      </c>
      <c r="F73" s="34">
        <f t="shared" si="2"/>
        <v>2742.8999999999996</v>
      </c>
      <c r="G73" s="34">
        <f t="shared" si="2"/>
        <v>3382.4999999999995</v>
      </c>
      <c r="H73" s="34">
        <f t="shared" si="2"/>
        <v>4541.7749999999996</v>
      </c>
      <c r="I73" s="70"/>
      <c r="J73" s="70"/>
      <c r="K73" s="70"/>
    </row>
    <row r="74" spans="1:11" x14ac:dyDescent="0.25">
      <c r="A74" s="45">
        <v>50</v>
      </c>
      <c r="B74" s="45">
        <f t="shared" si="1"/>
        <v>2250</v>
      </c>
      <c r="C74" s="34">
        <f t="shared" si="2"/>
        <v>1606.175</v>
      </c>
      <c r="D74" s="34">
        <f t="shared" si="2"/>
        <v>2176.0749999999998</v>
      </c>
      <c r="E74" s="34">
        <f t="shared" si="2"/>
        <v>2423.1</v>
      </c>
      <c r="F74" s="34">
        <f t="shared" si="2"/>
        <v>2799.2749999999996</v>
      </c>
      <c r="G74" s="34">
        <f t="shared" si="2"/>
        <v>3451.1749999999997</v>
      </c>
      <c r="H74" s="34">
        <f t="shared" si="2"/>
        <v>4634.0249999999996</v>
      </c>
      <c r="I74" s="70"/>
      <c r="J74" s="70"/>
      <c r="K74" s="70"/>
    </row>
    <row r="75" spans="1:11" x14ac:dyDescent="0.25">
      <c r="A75" s="45">
        <v>51</v>
      </c>
      <c r="B75" s="45">
        <f t="shared" si="1"/>
        <v>2295</v>
      </c>
      <c r="C75" s="34">
        <f t="shared" si="2"/>
        <v>1637.9499999999998</v>
      </c>
      <c r="D75" s="34">
        <f t="shared" si="2"/>
        <v>2220.1499999999996</v>
      </c>
      <c r="E75" s="34">
        <f t="shared" si="2"/>
        <v>2471.2749999999996</v>
      </c>
      <c r="F75" s="34">
        <f t="shared" si="2"/>
        <v>2854.6249999999995</v>
      </c>
      <c r="G75" s="34">
        <f t="shared" si="2"/>
        <v>3520.8749999999995</v>
      </c>
      <c r="H75" s="34">
        <f t="shared" si="2"/>
        <v>4727.2999999999993</v>
      </c>
      <c r="I75" s="70"/>
      <c r="J75" s="70"/>
      <c r="K75" s="70"/>
    </row>
    <row r="76" spans="1:11" x14ac:dyDescent="0.25">
      <c r="A76" s="45">
        <v>52</v>
      </c>
      <c r="B76" s="45">
        <f t="shared" si="1"/>
        <v>2340</v>
      </c>
      <c r="C76" s="34">
        <f t="shared" si="2"/>
        <v>1669.7249999999999</v>
      </c>
      <c r="D76" s="34">
        <f t="shared" si="2"/>
        <v>2263.1999999999998</v>
      </c>
      <c r="E76" s="34">
        <f t="shared" si="2"/>
        <v>2519.4499999999998</v>
      </c>
      <c r="F76" s="34">
        <f t="shared" si="2"/>
        <v>2910.9999999999995</v>
      </c>
      <c r="G76" s="34">
        <f t="shared" si="2"/>
        <v>3589.5499999999997</v>
      </c>
      <c r="H76" s="34">
        <f t="shared" si="2"/>
        <v>4819.5499999999993</v>
      </c>
      <c r="I76" s="70"/>
      <c r="J76" s="70"/>
      <c r="K76" s="70"/>
    </row>
    <row r="77" spans="1:11" x14ac:dyDescent="0.25">
      <c r="A77" s="45">
        <v>53</v>
      </c>
      <c r="B77" s="45">
        <f t="shared" si="1"/>
        <v>2385</v>
      </c>
      <c r="C77" s="34">
        <f t="shared" si="2"/>
        <v>1702.5249999999999</v>
      </c>
      <c r="D77" s="34">
        <f t="shared" si="2"/>
        <v>2306.25</v>
      </c>
      <c r="E77" s="34">
        <f t="shared" si="2"/>
        <v>2567.625</v>
      </c>
      <c r="F77" s="34">
        <f t="shared" si="2"/>
        <v>2967.3749999999995</v>
      </c>
      <c r="G77" s="34">
        <f t="shared" si="2"/>
        <v>3658.2249999999999</v>
      </c>
      <c r="H77" s="34">
        <f t="shared" si="2"/>
        <v>4911.7999999999993</v>
      </c>
      <c r="I77" s="70"/>
      <c r="J77" s="70"/>
      <c r="K77" s="70"/>
    </row>
    <row r="78" spans="1:11" x14ac:dyDescent="0.25">
      <c r="A78" s="45">
        <v>54</v>
      </c>
      <c r="B78" s="45">
        <f t="shared" si="1"/>
        <v>2430</v>
      </c>
      <c r="C78" s="34">
        <f t="shared" si="2"/>
        <v>1734.3</v>
      </c>
      <c r="D78" s="34">
        <f t="shared" si="2"/>
        <v>2350.3249999999998</v>
      </c>
      <c r="E78" s="34">
        <f t="shared" si="2"/>
        <v>2616.8249999999998</v>
      </c>
      <c r="F78" s="34">
        <f t="shared" si="2"/>
        <v>3022.7249999999999</v>
      </c>
      <c r="G78" s="34">
        <f t="shared" si="2"/>
        <v>3727.9249999999997</v>
      </c>
      <c r="H78" s="34">
        <f t="shared" si="2"/>
        <v>5005.0749999999998</v>
      </c>
      <c r="I78" s="70"/>
      <c r="J78" s="70"/>
      <c r="K78" s="70"/>
    </row>
    <row r="79" spans="1:11" x14ac:dyDescent="0.25">
      <c r="A79" s="45">
        <v>55</v>
      </c>
      <c r="B79" s="45">
        <f t="shared" si="1"/>
        <v>2475</v>
      </c>
      <c r="C79" s="34">
        <f t="shared" si="2"/>
        <v>1766.0749999999998</v>
      </c>
      <c r="D79" s="34">
        <f t="shared" si="2"/>
        <v>2393.375</v>
      </c>
      <c r="E79" s="34">
        <f t="shared" si="2"/>
        <v>2664.9999999999995</v>
      </c>
      <c r="F79" s="34">
        <f t="shared" si="2"/>
        <v>3079.1</v>
      </c>
      <c r="G79" s="34">
        <f t="shared" si="2"/>
        <v>3796.5999999999995</v>
      </c>
      <c r="H79" s="34">
        <f t="shared" si="2"/>
        <v>5097.3249999999998</v>
      </c>
      <c r="I79" s="70"/>
      <c r="J79" s="70"/>
      <c r="K79" s="70"/>
    </row>
    <row r="80" spans="1:11" x14ac:dyDescent="0.25">
      <c r="A80" s="45">
        <v>56</v>
      </c>
      <c r="B80" s="45">
        <f t="shared" si="1"/>
        <v>2520</v>
      </c>
      <c r="C80" s="34">
        <f t="shared" si="2"/>
        <v>1798.8749999999998</v>
      </c>
      <c r="D80" s="34">
        <f t="shared" si="2"/>
        <v>2437.4499999999998</v>
      </c>
      <c r="E80" s="34">
        <f t="shared" si="2"/>
        <v>2713.1749999999997</v>
      </c>
      <c r="F80" s="34">
        <f t="shared" si="2"/>
        <v>3134.45</v>
      </c>
      <c r="G80" s="34">
        <f t="shared" si="2"/>
        <v>3865.2749999999996</v>
      </c>
      <c r="H80" s="34">
        <f t="shared" si="2"/>
        <v>5190.5999999999995</v>
      </c>
      <c r="I80" s="70"/>
      <c r="J80" s="70"/>
      <c r="K80" s="70"/>
    </row>
    <row r="81" spans="1:11" x14ac:dyDescent="0.25">
      <c r="A81" s="45">
        <v>57</v>
      </c>
      <c r="B81" s="45">
        <f t="shared" si="1"/>
        <v>2565</v>
      </c>
      <c r="C81" s="34">
        <f t="shared" si="2"/>
        <v>1830.6499999999999</v>
      </c>
      <c r="D81" s="34">
        <f t="shared" si="2"/>
        <v>2480.5</v>
      </c>
      <c r="E81" s="34">
        <f t="shared" si="2"/>
        <v>2761.35</v>
      </c>
      <c r="F81" s="34">
        <f t="shared" si="2"/>
        <v>3190.8249999999998</v>
      </c>
      <c r="G81" s="34">
        <f t="shared" si="2"/>
        <v>3934.9749999999995</v>
      </c>
      <c r="H81" s="34">
        <f t="shared" si="2"/>
        <v>5282.8499999999995</v>
      </c>
      <c r="I81" s="70"/>
      <c r="J81" s="70"/>
      <c r="K81" s="70"/>
    </row>
    <row r="82" spans="1:11" x14ac:dyDescent="0.25">
      <c r="A82" s="45">
        <v>58</v>
      </c>
      <c r="B82" s="45">
        <f t="shared" si="1"/>
        <v>2610</v>
      </c>
      <c r="C82" s="34">
        <f t="shared" si="2"/>
        <v>1862.4249999999997</v>
      </c>
      <c r="D82" s="34">
        <f t="shared" si="2"/>
        <v>2524.5749999999998</v>
      </c>
      <c r="E82" s="34">
        <f t="shared" si="2"/>
        <v>2810.5499999999997</v>
      </c>
      <c r="F82" s="34">
        <f t="shared" si="2"/>
        <v>3247.2</v>
      </c>
      <c r="G82" s="34">
        <f t="shared" si="2"/>
        <v>4003.6499999999996</v>
      </c>
      <c r="H82" s="34">
        <f t="shared" si="2"/>
        <v>5375.0999999999995</v>
      </c>
      <c r="I82" s="70"/>
      <c r="J82" s="70"/>
      <c r="K82" s="70"/>
    </row>
    <row r="83" spans="1:11" x14ac:dyDescent="0.25">
      <c r="A83" s="45">
        <v>59</v>
      </c>
      <c r="B83" s="45">
        <f t="shared" si="1"/>
        <v>2655</v>
      </c>
      <c r="C83" s="34">
        <f t="shared" si="2"/>
        <v>1895.2249999999999</v>
      </c>
      <c r="D83" s="34">
        <f t="shared" si="2"/>
        <v>2567.625</v>
      </c>
      <c r="E83" s="34">
        <f t="shared" si="2"/>
        <v>2858.7249999999999</v>
      </c>
      <c r="F83" s="34">
        <f t="shared" si="2"/>
        <v>3302.5499999999997</v>
      </c>
      <c r="G83" s="34">
        <f t="shared" si="2"/>
        <v>4072.3249999999998</v>
      </c>
      <c r="H83" s="34">
        <f t="shared" si="2"/>
        <v>5468.3749999999991</v>
      </c>
      <c r="I83" s="70"/>
      <c r="J83" s="70"/>
      <c r="K83" s="70"/>
    </row>
    <row r="84" spans="1:11" x14ac:dyDescent="0.25">
      <c r="A84" s="45">
        <v>60</v>
      </c>
      <c r="B84" s="45">
        <f t="shared" si="1"/>
        <v>2700</v>
      </c>
      <c r="C84" s="34">
        <f t="shared" si="2"/>
        <v>1926.9999999999998</v>
      </c>
      <c r="D84" s="34">
        <f t="shared" si="2"/>
        <v>2611.6999999999998</v>
      </c>
      <c r="E84" s="34">
        <f t="shared" si="2"/>
        <v>2906.8999999999996</v>
      </c>
      <c r="F84" s="34">
        <f t="shared" si="2"/>
        <v>3358.9249999999997</v>
      </c>
      <c r="G84" s="34">
        <f t="shared" si="2"/>
        <v>4142.0249999999996</v>
      </c>
      <c r="H84" s="34">
        <f t="shared" si="2"/>
        <v>5560.6249999999991</v>
      </c>
      <c r="I84" s="70"/>
      <c r="J84" s="70"/>
      <c r="K84" s="70"/>
    </row>
    <row r="85" spans="1:11" x14ac:dyDescent="0.25">
      <c r="A85" s="45">
        <v>61</v>
      </c>
      <c r="B85" s="45">
        <f t="shared" si="1"/>
        <v>2745</v>
      </c>
      <c r="C85" s="34">
        <f t="shared" si="2"/>
        <v>1958.7749999999999</v>
      </c>
      <c r="D85" s="34">
        <f t="shared" si="2"/>
        <v>2654.7499999999995</v>
      </c>
      <c r="E85" s="34">
        <f t="shared" si="2"/>
        <v>2956.1</v>
      </c>
      <c r="F85" s="34">
        <f t="shared" si="2"/>
        <v>3414.2749999999996</v>
      </c>
      <c r="G85" s="34">
        <f t="shared" si="2"/>
        <v>4210.7</v>
      </c>
      <c r="H85" s="34">
        <f t="shared" si="2"/>
        <v>5653.9</v>
      </c>
      <c r="I85" s="70"/>
      <c r="J85" s="70"/>
      <c r="K85" s="70"/>
    </row>
    <row r="86" spans="1:11" x14ac:dyDescent="0.25">
      <c r="A86" s="45">
        <v>62</v>
      </c>
      <c r="B86" s="45">
        <f t="shared" si="1"/>
        <v>2790</v>
      </c>
      <c r="C86" s="34">
        <f t="shared" si="2"/>
        <v>1991.5749999999998</v>
      </c>
      <c r="D86" s="34">
        <f t="shared" si="2"/>
        <v>2698.8249999999998</v>
      </c>
      <c r="E86" s="34">
        <f t="shared" si="2"/>
        <v>3004.2749999999996</v>
      </c>
      <c r="F86" s="34">
        <f t="shared" si="2"/>
        <v>3470.6499999999996</v>
      </c>
      <c r="G86" s="34">
        <f t="shared" si="2"/>
        <v>4279.375</v>
      </c>
      <c r="H86" s="34">
        <f t="shared" si="2"/>
        <v>5746.15</v>
      </c>
      <c r="I86" s="70"/>
      <c r="J86" s="70"/>
      <c r="K86" s="70"/>
    </row>
    <row r="87" spans="1:11" x14ac:dyDescent="0.25">
      <c r="A87" s="45">
        <v>63</v>
      </c>
      <c r="B87" s="45">
        <f t="shared" si="1"/>
        <v>2835</v>
      </c>
      <c r="C87" s="34">
        <f t="shared" si="2"/>
        <v>2023.35</v>
      </c>
      <c r="D87" s="34">
        <f t="shared" si="2"/>
        <v>2741.8749999999995</v>
      </c>
      <c r="E87" s="34">
        <f t="shared" si="2"/>
        <v>3052.45</v>
      </c>
      <c r="F87" s="34">
        <f t="shared" si="2"/>
        <v>3527.0249999999996</v>
      </c>
      <c r="G87" s="34">
        <f t="shared" si="2"/>
        <v>4349.0749999999998</v>
      </c>
      <c r="H87" s="34">
        <f t="shared" si="2"/>
        <v>5839.4249999999993</v>
      </c>
      <c r="I87" s="70"/>
      <c r="J87" s="70"/>
      <c r="K87" s="70"/>
    </row>
    <row r="88" spans="1:11" x14ac:dyDescent="0.25">
      <c r="A88" s="45">
        <v>64</v>
      </c>
      <c r="B88" s="45">
        <f t="shared" si="1"/>
        <v>2880</v>
      </c>
      <c r="C88" s="34">
        <f t="shared" si="2"/>
        <v>2055.125</v>
      </c>
      <c r="D88" s="34">
        <f t="shared" si="2"/>
        <v>2785.95</v>
      </c>
      <c r="E88" s="34">
        <f t="shared" si="2"/>
        <v>3100.6249999999995</v>
      </c>
      <c r="F88" s="34">
        <f t="shared" si="2"/>
        <v>3582.3749999999995</v>
      </c>
      <c r="G88" s="34">
        <f t="shared" si="2"/>
        <v>4417.75</v>
      </c>
      <c r="H88" s="34">
        <f t="shared" si="2"/>
        <v>5931.6749999999993</v>
      </c>
      <c r="I88" s="70"/>
      <c r="J88" s="70"/>
      <c r="K88" s="70"/>
    </row>
    <row r="89" spans="1:11" x14ac:dyDescent="0.25">
      <c r="A89" s="45">
        <v>65</v>
      </c>
      <c r="B89" s="45">
        <f t="shared" si="1"/>
        <v>2925</v>
      </c>
      <c r="C89" s="34">
        <f t="shared" si="2"/>
        <v>2087.9249999999997</v>
      </c>
      <c r="D89" s="34">
        <f t="shared" si="2"/>
        <v>2828.9999999999995</v>
      </c>
      <c r="E89" s="34">
        <f t="shared" si="2"/>
        <v>3149.8249999999998</v>
      </c>
      <c r="F89" s="34">
        <f t="shared" si="2"/>
        <v>3638.7499999999995</v>
      </c>
      <c r="G89" s="34">
        <f t="shared" si="2"/>
        <v>4486.4249999999993</v>
      </c>
      <c r="H89" s="34">
        <f t="shared" si="2"/>
        <v>6023.9249999999993</v>
      </c>
      <c r="I89" s="70"/>
      <c r="J89" s="70"/>
      <c r="K89" s="70"/>
    </row>
    <row r="90" spans="1:11" x14ac:dyDescent="0.25">
      <c r="A90" s="45">
        <v>66</v>
      </c>
      <c r="B90" s="45">
        <f t="shared" si="1"/>
        <v>2970</v>
      </c>
      <c r="C90" s="34">
        <f t="shared" si="2"/>
        <v>2119.6999999999998</v>
      </c>
      <c r="D90" s="34">
        <f t="shared" si="2"/>
        <v>2872.0499999999997</v>
      </c>
      <c r="E90" s="34">
        <f t="shared" si="2"/>
        <v>3197.9999999999995</v>
      </c>
      <c r="F90" s="34">
        <f t="shared" si="2"/>
        <v>3695.1249999999995</v>
      </c>
      <c r="G90" s="34">
        <f t="shared" si="2"/>
        <v>4556.125</v>
      </c>
      <c r="H90" s="34">
        <f t="shared" si="2"/>
        <v>6117.2</v>
      </c>
      <c r="I90" s="70"/>
      <c r="J90" s="70"/>
      <c r="K90" s="70"/>
    </row>
    <row r="91" spans="1:11" x14ac:dyDescent="0.25">
      <c r="A91" s="45">
        <v>67</v>
      </c>
      <c r="B91" s="45">
        <f t="shared" ref="B91:B124" si="3">SUM(A91*45)</f>
        <v>3015</v>
      </c>
      <c r="C91" s="34">
        <f t="shared" si="2"/>
        <v>2152.5</v>
      </c>
      <c r="D91" s="34">
        <f t="shared" si="2"/>
        <v>2916.1249999999995</v>
      </c>
      <c r="E91" s="34">
        <f t="shared" si="2"/>
        <v>3246.1749999999997</v>
      </c>
      <c r="F91" s="34">
        <f t="shared" si="2"/>
        <v>3750.4749999999995</v>
      </c>
      <c r="G91" s="34">
        <f t="shared" si="2"/>
        <v>4624.7999999999993</v>
      </c>
      <c r="H91" s="34">
        <f t="shared" si="2"/>
        <v>6209.45</v>
      </c>
      <c r="I91" s="70"/>
      <c r="J91" s="70"/>
      <c r="K91" s="70"/>
    </row>
    <row r="92" spans="1:11" x14ac:dyDescent="0.25">
      <c r="A92" s="45">
        <v>68</v>
      </c>
      <c r="B92" s="45">
        <f t="shared" si="3"/>
        <v>3060</v>
      </c>
      <c r="C92" s="34">
        <f t="shared" si="2"/>
        <v>2184.2749999999996</v>
      </c>
      <c r="D92" s="34">
        <f t="shared" si="2"/>
        <v>2959.1749999999997</v>
      </c>
      <c r="E92" s="34">
        <f t="shared" si="2"/>
        <v>3294.35</v>
      </c>
      <c r="F92" s="34">
        <f t="shared" si="2"/>
        <v>3806.8499999999995</v>
      </c>
      <c r="G92" s="34">
        <f t="shared" si="2"/>
        <v>4693.4749999999995</v>
      </c>
      <c r="H92" s="34">
        <f t="shared" si="2"/>
        <v>6302.7249999999995</v>
      </c>
      <c r="I92" s="70"/>
      <c r="J92" s="70"/>
      <c r="K92" s="70"/>
    </row>
    <row r="93" spans="1:11" x14ac:dyDescent="0.25">
      <c r="A93" s="45">
        <v>69</v>
      </c>
      <c r="B93" s="45">
        <f t="shared" si="3"/>
        <v>3105</v>
      </c>
      <c r="C93" s="34">
        <f t="shared" si="2"/>
        <v>2216.0499999999997</v>
      </c>
      <c r="D93" s="34">
        <f t="shared" si="2"/>
        <v>3003.2499999999995</v>
      </c>
      <c r="E93" s="34">
        <f t="shared" si="2"/>
        <v>3343.5499999999997</v>
      </c>
      <c r="F93" s="34">
        <f t="shared" si="2"/>
        <v>3862.2</v>
      </c>
      <c r="G93" s="34">
        <f t="shared" si="2"/>
        <v>4763.1749999999993</v>
      </c>
      <c r="H93" s="34">
        <f t="shared" si="2"/>
        <v>6394.9749999999995</v>
      </c>
      <c r="I93" s="70"/>
      <c r="J93" s="102"/>
      <c r="K93" s="70"/>
    </row>
    <row r="94" spans="1:11" x14ac:dyDescent="0.25">
      <c r="A94" s="45">
        <v>70</v>
      </c>
      <c r="B94" s="45">
        <f t="shared" si="3"/>
        <v>3150</v>
      </c>
      <c r="C94" s="34">
        <f t="shared" si="2"/>
        <v>2248.85</v>
      </c>
      <c r="D94" s="34">
        <f t="shared" si="2"/>
        <v>3046.2999999999997</v>
      </c>
      <c r="E94" s="34">
        <f t="shared" si="2"/>
        <v>3391.7249999999999</v>
      </c>
      <c r="F94" s="34">
        <f t="shared" si="2"/>
        <v>3918.5749999999998</v>
      </c>
      <c r="G94" s="34">
        <f t="shared" si="2"/>
        <v>4831.8499999999995</v>
      </c>
      <c r="H94" s="34">
        <f t="shared" si="2"/>
        <v>6488.2499999999991</v>
      </c>
      <c r="I94" s="70"/>
      <c r="J94" s="102"/>
      <c r="K94" s="70"/>
    </row>
    <row r="95" spans="1:11" x14ac:dyDescent="0.25">
      <c r="A95" s="45">
        <v>71</v>
      </c>
      <c r="B95" s="45">
        <f t="shared" si="3"/>
        <v>3195</v>
      </c>
      <c r="C95" s="34">
        <f t="shared" ref="C95:H113" si="4">ROUND((50/49.8*($D$6*(C$24/1000)^$D$7*$G$2^($D$8+$D$9*C$24/1000)*EXP(-$D$10*$B95/C$24)))*$B95/1000,0)*1.025</f>
        <v>2280.625</v>
      </c>
      <c r="D95" s="34">
        <f t="shared" si="4"/>
        <v>3090.3749999999995</v>
      </c>
      <c r="E95" s="34">
        <f t="shared" si="4"/>
        <v>3439.8999999999996</v>
      </c>
      <c r="F95" s="34">
        <f t="shared" si="4"/>
        <v>3974.95</v>
      </c>
      <c r="G95" s="34">
        <f t="shared" si="4"/>
        <v>4900.5249999999996</v>
      </c>
      <c r="H95" s="34">
        <f t="shared" si="4"/>
        <v>6580.4999999999991</v>
      </c>
      <c r="I95" s="70"/>
      <c r="J95" s="102"/>
      <c r="K95" s="70"/>
    </row>
    <row r="96" spans="1:11" x14ac:dyDescent="0.25">
      <c r="A96" s="45">
        <v>72</v>
      </c>
      <c r="B96" s="45">
        <f t="shared" si="3"/>
        <v>3240</v>
      </c>
      <c r="C96" s="34">
        <f t="shared" si="4"/>
        <v>2312.3999999999996</v>
      </c>
      <c r="D96" s="34">
        <f t="shared" si="4"/>
        <v>3133.4249999999997</v>
      </c>
      <c r="E96" s="34">
        <f t="shared" si="4"/>
        <v>3488.0749999999998</v>
      </c>
      <c r="F96" s="34">
        <f t="shared" si="4"/>
        <v>4030.2999999999997</v>
      </c>
      <c r="G96" s="34">
        <f t="shared" si="4"/>
        <v>4970.2249999999995</v>
      </c>
      <c r="H96" s="34">
        <f t="shared" si="4"/>
        <v>6672.7499999999991</v>
      </c>
      <c r="I96" s="70"/>
      <c r="J96" s="102"/>
      <c r="K96" s="70"/>
    </row>
    <row r="97" spans="1:11" ht="12" customHeight="1" x14ac:dyDescent="0.25">
      <c r="A97" s="45">
        <v>73</v>
      </c>
      <c r="B97" s="45">
        <f t="shared" si="3"/>
        <v>3285</v>
      </c>
      <c r="C97" s="34">
        <f t="shared" si="4"/>
        <v>2345.1999999999998</v>
      </c>
      <c r="D97" s="34">
        <f t="shared" si="4"/>
        <v>3177.4999999999995</v>
      </c>
      <c r="E97" s="34">
        <f t="shared" si="4"/>
        <v>3537.2749999999996</v>
      </c>
      <c r="F97" s="34">
        <f t="shared" si="4"/>
        <v>4086.6749999999997</v>
      </c>
      <c r="G97" s="34">
        <f t="shared" si="4"/>
        <v>5038.8999999999996</v>
      </c>
      <c r="H97" s="34">
        <f t="shared" si="4"/>
        <v>6766.0249999999996</v>
      </c>
      <c r="I97" s="70"/>
      <c r="J97" s="102"/>
      <c r="K97" s="70"/>
    </row>
    <row r="98" spans="1:11" x14ac:dyDescent="0.25">
      <c r="A98" s="45">
        <v>74</v>
      </c>
      <c r="B98" s="45">
        <f t="shared" si="3"/>
        <v>3330</v>
      </c>
      <c r="C98" s="34">
        <f t="shared" si="4"/>
        <v>2376.9749999999999</v>
      </c>
      <c r="D98" s="34">
        <f t="shared" si="4"/>
        <v>3220.5499999999997</v>
      </c>
      <c r="E98" s="34">
        <f t="shared" si="4"/>
        <v>3585.45</v>
      </c>
      <c r="F98" s="34">
        <f t="shared" si="4"/>
        <v>4142.0249999999996</v>
      </c>
      <c r="G98" s="34">
        <f t="shared" si="4"/>
        <v>5108.5999999999995</v>
      </c>
      <c r="H98" s="34">
        <f t="shared" si="4"/>
        <v>6858.2749999999996</v>
      </c>
      <c r="I98" s="70"/>
      <c r="J98" s="102"/>
      <c r="K98" s="70"/>
    </row>
    <row r="99" spans="1:11" x14ac:dyDescent="0.25">
      <c r="A99" s="45">
        <v>75</v>
      </c>
      <c r="B99" s="45">
        <f t="shared" si="3"/>
        <v>3375</v>
      </c>
      <c r="C99" s="34">
        <f t="shared" si="4"/>
        <v>2408.75</v>
      </c>
      <c r="D99" s="34">
        <f t="shared" si="4"/>
        <v>3264.6249999999995</v>
      </c>
      <c r="E99" s="34">
        <f t="shared" si="4"/>
        <v>3633.6249999999995</v>
      </c>
      <c r="F99" s="34">
        <f t="shared" si="4"/>
        <v>4198.3999999999996</v>
      </c>
      <c r="G99" s="34">
        <f t="shared" si="4"/>
        <v>5177.2749999999996</v>
      </c>
      <c r="H99" s="34">
        <f t="shared" si="4"/>
        <v>6951.5499999999993</v>
      </c>
      <c r="I99" s="70"/>
      <c r="J99" s="102"/>
      <c r="K99" s="70"/>
    </row>
    <row r="100" spans="1:11" x14ac:dyDescent="0.25">
      <c r="A100" s="45">
        <v>76</v>
      </c>
      <c r="B100" s="45">
        <f t="shared" si="3"/>
        <v>3420</v>
      </c>
      <c r="C100" s="34">
        <f t="shared" si="4"/>
        <v>2441.5499999999997</v>
      </c>
      <c r="D100" s="34">
        <f t="shared" si="4"/>
        <v>3307.6749999999997</v>
      </c>
      <c r="E100" s="34">
        <f t="shared" si="4"/>
        <v>3682.8249999999998</v>
      </c>
      <c r="F100" s="34">
        <f t="shared" si="4"/>
        <v>4254.7749999999996</v>
      </c>
      <c r="G100" s="34">
        <f t="shared" si="4"/>
        <v>5245.95</v>
      </c>
      <c r="H100" s="34">
        <f t="shared" si="4"/>
        <v>7043.7999999999993</v>
      </c>
      <c r="I100" s="70"/>
      <c r="J100" s="102"/>
      <c r="K100" s="70"/>
    </row>
    <row r="101" spans="1:11" x14ac:dyDescent="0.25">
      <c r="A101" s="45">
        <v>77</v>
      </c>
      <c r="B101" s="45">
        <f t="shared" si="3"/>
        <v>3465</v>
      </c>
      <c r="C101" s="34">
        <f t="shared" si="4"/>
        <v>2473.3249999999998</v>
      </c>
      <c r="D101" s="34">
        <f t="shared" si="4"/>
        <v>3351.7499999999995</v>
      </c>
      <c r="E101" s="34">
        <f t="shared" si="4"/>
        <v>3730.9999999999995</v>
      </c>
      <c r="F101" s="34">
        <f t="shared" si="4"/>
        <v>4310.125</v>
      </c>
      <c r="G101" s="34">
        <f t="shared" si="4"/>
        <v>5315.65</v>
      </c>
      <c r="H101" s="34">
        <f t="shared" si="4"/>
        <v>7137.0749999999998</v>
      </c>
      <c r="I101" s="70"/>
      <c r="J101" s="102"/>
      <c r="K101" s="70"/>
    </row>
    <row r="102" spans="1:11" x14ac:dyDescent="0.25">
      <c r="A102" s="45">
        <v>78</v>
      </c>
      <c r="B102" s="45">
        <f t="shared" si="3"/>
        <v>3510</v>
      </c>
      <c r="C102" s="34">
        <f t="shared" si="4"/>
        <v>2505.1</v>
      </c>
      <c r="D102" s="34">
        <f t="shared" si="4"/>
        <v>3394.7999999999997</v>
      </c>
      <c r="E102" s="34">
        <f t="shared" si="4"/>
        <v>3779.1749999999997</v>
      </c>
      <c r="F102" s="34">
        <f t="shared" si="4"/>
        <v>4366.5</v>
      </c>
      <c r="G102" s="34">
        <f t="shared" si="4"/>
        <v>5384.3249999999998</v>
      </c>
      <c r="H102" s="34">
        <f t="shared" si="4"/>
        <v>7229.3249999999998</v>
      </c>
      <c r="I102" s="70"/>
      <c r="J102" s="102"/>
      <c r="K102" s="70"/>
    </row>
    <row r="103" spans="1:11" x14ac:dyDescent="0.25">
      <c r="A103" s="45">
        <v>79</v>
      </c>
      <c r="B103" s="45">
        <f t="shared" si="3"/>
        <v>3555</v>
      </c>
      <c r="C103" s="34">
        <f t="shared" si="4"/>
        <v>2537.8999999999996</v>
      </c>
      <c r="D103" s="34">
        <f t="shared" si="4"/>
        <v>3437.85</v>
      </c>
      <c r="E103" s="34">
        <f t="shared" si="4"/>
        <v>3827.3499999999995</v>
      </c>
      <c r="F103" s="34">
        <f t="shared" si="4"/>
        <v>4421.8499999999995</v>
      </c>
      <c r="G103" s="34">
        <f t="shared" si="4"/>
        <v>5452.9999999999991</v>
      </c>
      <c r="H103" s="34">
        <f t="shared" si="4"/>
        <v>7321.5749999999998</v>
      </c>
      <c r="I103" s="70"/>
      <c r="J103" s="102"/>
      <c r="K103" s="70"/>
    </row>
    <row r="104" spans="1:11" x14ac:dyDescent="0.25">
      <c r="A104" s="45">
        <v>80</v>
      </c>
      <c r="B104" s="45">
        <f t="shared" si="3"/>
        <v>3600</v>
      </c>
      <c r="C104" s="34">
        <f t="shared" si="4"/>
        <v>2569.6749999999997</v>
      </c>
      <c r="D104" s="34">
        <f t="shared" si="4"/>
        <v>3481.9249999999997</v>
      </c>
      <c r="E104" s="34">
        <f t="shared" si="4"/>
        <v>3876.5499999999997</v>
      </c>
      <c r="F104" s="34">
        <f t="shared" si="4"/>
        <v>4478.2249999999995</v>
      </c>
      <c r="G104" s="34">
        <f t="shared" si="4"/>
        <v>5522.7</v>
      </c>
      <c r="H104" s="34">
        <f t="shared" si="4"/>
        <v>7414.8499999999995</v>
      </c>
      <c r="I104" s="70"/>
      <c r="J104" s="102"/>
      <c r="K104" s="70"/>
    </row>
    <row r="105" spans="1:11" x14ac:dyDescent="0.25">
      <c r="A105" s="45">
        <v>81</v>
      </c>
      <c r="B105" s="45">
        <f t="shared" si="3"/>
        <v>3645</v>
      </c>
      <c r="C105" s="34">
        <f t="shared" si="4"/>
        <v>2601.4499999999998</v>
      </c>
      <c r="D105" s="34">
        <f t="shared" si="4"/>
        <v>3524.9749999999999</v>
      </c>
      <c r="E105" s="34">
        <f t="shared" si="4"/>
        <v>3924.7249999999995</v>
      </c>
      <c r="F105" s="34">
        <f t="shared" si="4"/>
        <v>4534.5999999999995</v>
      </c>
      <c r="G105" s="34">
        <f t="shared" si="4"/>
        <v>5591.3749999999991</v>
      </c>
      <c r="H105" s="34">
        <f t="shared" si="4"/>
        <v>7507.0999999999995</v>
      </c>
      <c r="I105" s="70"/>
      <c r="J105" s="102"/>
      <c r="K105" s="70"/>
    </row>
    <row r="106" spans="1:11" x14ac:dyDescent="0.25">
      <c r="A106" s="45">
        <v>82</v>
      </c>
      <c r="B106" s="45">
        <f t="shared" si="3"/>
        <v>3690</v>
      </c>
      <c r="C106" s="34">
        <f t="shared" si="4"/>
        <v>2634.2499999999995</v>
      </c>
      <c r="D106" s="34">
        <f t="shared" si="4"/>
        <v>3569.0499999999997</v>
      </c>
      <c r="E106" s="34">
        <f t="shared" si="4"/>
        <v>3972.8999999999996</v>
      </c>
      <c r="F106" s="34">
        <f t="shared" si="4"/>
        <v>4589.95</v>
      </c>
      <c r="G106" s="34">
        <f t="shared" si="4"/>
        <v>5660.0499999999993</v>
      </c>
      <c r="H106" s="34">
        <f t="shared" si="4"/>
        <v>7600.3749999999991</v>
      </c>
      <c r="I106" s="70"/>
      <c r="J106" s="102"/>
      <c r="K106" s="70"/>
    </row>
    <row r="107" spans="1:11" x14ac:dyDescent="0.25">
      <c r="A107" s="45">
        <v>83</v>
      </c>
      <c r="B107" s="45">
        <f t="shared" si="3"/>
        <v>3735</v>
      </c>
      <c r="C107" s="34">
        <f t="shared" si="4"/>
        <v>2666.0249999999996</v>
      </c>
      <c r="D107" s="34">
        <f t="shared" si="4"/>
        <v>3612.1</v>
      </c>
      <c r="E107" s="34">
        <f t="shared" si="4"/>
        <v>4021.0749999999998</v>
      </c>
      <c r="F107" s="34">
        <f t="shared" si="4"/>
        <v>4646.3249999999998</v>
      </c>
      <c r="G107" s="34">
        <f t="shared" si="4"/>
        <v>5729.7499999999991</v>
      </c>
      <c r="H107" s="34">
        <f t="shared" si="4"/>
        <v>7692.6249999999991</v>
      </c>
      <c r="I107" s="70"/>
      <c r="J107" s="102"/>
      <c r="K107" s="70"/>
    </row>
    <row r="108" spans="1:11" x14ac:dyDescent="0.25">
      <c r="A108" s="45">
        <v>84</v>
      </c>
      <c r="B108" s="45">
        <f t="shared" si="3"/>
        <v>3780</v>
      </c>
      <c r="C108" s="34">
        <f t="shared" si="4"/>
        <v>2697.7999999999997</v>
      </c>
      <c r="D108" s="34">
        <f t="shared" si="4"/>
        <v>3656.1749999999997</v>
      </c>
      <c r="E108" s="34">
        <f t="shared" si="4"/>
        <v>4070.2749999999996</v>
      </c>
      <c r="F108" s="34">
        <f t="shared" si="4"/>
        <v>4702.7</v>
      </c>
      <c r="G108" s="34">
        <f t="shared" si="4"/>
        <v>5798.4249999999993</v>
      </c>
      <c r="H108" s="34">
        <f t="shared" si="4"/>
        <v>7784.8749999999991</v>
      </c>
      <c r="I108" s="70"/>
      <c r="J108" s="102"/>
      <c r="K108" s="70"/>
    </row>
    <row r="109" spans="1:11" x14ac:dyDescent="0.25">
      <c r="A109" s="45">
        <v>85</v>
      </c>
      <c r="B109" s="45">
        <f t="shared" si="3"/>
        <v>3825</v>
      </c>
      <c r="C109" s="34">
        <f t="shared" si="4"/>
        <v>2730.6</v>
      </c>
      <c r="D109" s="34">
        <f t="shared" si="4"/>
        <v>3699.2249999999995</v>
      </c>
      <c r="E109" s="34">
        <f t="shared" si="4"/>
        <v>4118.45</v>
      </c>
      <c r="F109" s="34">
        <f t="shared" si="4"/>
        <v>4758.0499999999993</v>
      </c>
      <c r="G109" s="34">
        <f t="shared" si="4"/>
        <v>5867.0999999999995</v>
      </c>
      <c r="H109" s="34">
        <f t="shared" si="4"/>
        <v>7878.15</v>
      </c>
      <c r="I109" s="70"/>
      <c r="J109" s="102"/>
      <c r="K109" s="70"/>
    </row>
    <row r="110" spans="1:11" x14ac:dyDescent="0.25">
      <c r="A110" s="45">
        <v>86</v>
      </c>
      <c r="B110" s="45">
        <f t="shared" si="3"/>
        <v>3870</v>
      </c>
      <c r="C110" s="34">
        <f t="shared" si="4"/>
        <v>2762.3749999999995</v>
      </c>
      <c r="D110" s="34">
        <f t="shared" si="4"/>
        <v>3743.2999999999997</v>
      </c>
      <c r="E110" s="34">
        <f t="shared" si="4"/>
        <v>4166.625</v>
      </c>
      <c r="F110" s="34">
        <f t="shared" si="4"/>
        <v>4814.4249999999993</v>
      </c>
      <c r="G110" s="34">
        <f t="shared" si="4"/>
        <v>5936.7999999999993</v>
      </c>
      <c r="H110" s="34">
        <f t="shared" si="4"/>
        <v>7970.4</v>
      </c>
      <c r="I110" s="70"/>
      <c r="J110" s="102"/>
      <c r="K110" s="70"/>
    </row>
    <row r="111" spans="1:11" x14ac:dyDescent="0.25">
      <c r="A111" s="45">
        <v>87</v>
      </c>
      <c r="B111" s="45">
        <f t="shared" si="3"/>
        <v>3915</v>
      </c>
      <c r="C111" s="34">
        <f t="shared" si="4"/>
        <v>2794.1499999999996</v>
      </c>
      <c r="D111" s="34">
        <f t="shared" si="4"/>
        <v>3786.3499999999995</v>
      </c>
      <c r="E111" s="34">
        <f t="shared" si="4"/>
        <v>4215.8249999999998</v>
      </c>
      <c r="F111" s="34">
        <f t="shared" si="4"/>
        <v>4869.7749999999996</v>
      </c>
      <c r="G111" s="34">
        <f t="shared" si="4"/>
        <v>6005.4749999999995</v>
      </c>
      <c r="H111" s="34">
        <f t="shared" si="4"/>
        <v>8063.6749999999993</v>
      </c>
      <c r="I111" s="70"/>
      <c r="J111" s="102"/>
      <c r="K111" s="70"/>
    </row>
    <row r="112" spans="1:11" x14ac:dyDescent="0.25">
      <c r="A112" s="45">
        <v>88</v>
      </c>
      <c r="B112" s="45">
        <f t="shared" si="3"/>
        <v>3960</v>
      </c>
      <c r="C112" s="34">
        <f t="shared" si="4"/>
        <v>2826.95</v>
      </c>
      <c r="D112" s="34">
        <f t="shared" si="4"/>
        <v>3830.4249999999997</v>
      </c>
      <c r="E112" s="34">
        <f t="shared" si="4"/>
        <v>4264</v>
      </c>
      <c r="F112" s="34">
        <f t="shared" si="4"/>
        <v>4926.1499999999996</v>
      </c>
      <c r="G112" s="34">
        <f t="shared" si="4"/>
        <v>6074.15</v>
      </c>
      <c r="H112" s="34">
        <f t="shared" si="4"/>
        <v>8155.9249999999993</v>
      </c>
      <c r="I112" s="70"/>
      <c r="J112" s="102"/>
      <c r="K112" s="70"/>
    </row>
    <row r="113" spans="1:11" x14ac:dyDescent="0.25">
      <c r="A113" s="45">
        <v>89</v>
      </c>
      <c r="B113" s="45">
        <f t="shared" si="3"/>
        <v>4005</v>
      </c>
      <c r="C113" s="34">
        <f t="shared" si="4"/>
        <v>2858.7249999999999</v>
      </c>
      <c r="D113" s="34">
        <f t="shared" si="4"/>
        <v>3873.4749999999995</v>
      </c>
      <c r="E113" s="34">
        <f t="shared" si="4"/>
        <v>4312.1749999999993</v>
      </c>
      <c r="F113" s="34">
        <f t="shared" si="4"/>
        <v>4982.5249999999996</v>
      </c>
      <c r="G113" s="34">
        <f t="shared" si="4"/>
        <v>6143.8499999999995</v>
      </c>
      <c r="H113" s="34">
        <f t="shared" si="4"/>
        <v>8249.1999999999989</v>
      </c>
      <c r="I113" s="70"/>
      <c r="J113" s="102"/>
      <c r="K113" s="70"/>
    </row>
    <row r="114" spans="1:11" x14ac:dyDescent="0.25">
      <c r="A114" s="45">
        <v>90</v>
      </c>
      <c r="B114" s="45">
        <f t="shared" si="3"/>
        <v>4050</v>
      </c>
      <c r="C114" s="34">
        <f t="shared" ref="C114:H124" si="5">ROUND((50/49.8*($D$6*(C$24/1000)^$D$7*$G$2^($D$8+$D$9*C$24/1000)*EXP(-$D$10*$B114/C$24)))*$B114/1000,0)*1.025</f>
        <v>2890.4999999999995</v>
      </c>
      <c r="D114" s="34">
        <f t="shared" si="5"/>
        <v>3916.5249999999996</v>
      </c>
      <c r="E114" s="34">
        <f t="shared" si="5"/>
        <v>4360.3499999999995</v>
      </c>
      <c r="F114" s="34">
        <f t="shared" si="5"/>
        <v>5037.875</v>
      </c>
      <c r="G114" s="34">
        <f t="shared" si="5"/>
        <v>6212.5249999999996</v>
      </c>
      <c r="H114" s="34">
        <f t="shared" si="5"/>
        <v>8341.4499999999989</v>
      </c>
      <c r="I114" s="70"/>
      <c r="J114" s="102"/>
      <c r="K114" s="70"/>
    </row>
    <row r="115" spans="1:11" x14ac:dyDescent="0.25">
      <c r="A115" s="45">
        <v>91</v>
      </c>
      <c r="B115" s="45">
        <f t="shared" si="3"/>
        <v>4095</v>
      </c>
      <c r="C115" s="34">
        <f t="shared" si="5"/>
        <v>2923.2999999999997</v>
      </c>
      <c r="D115" s="34">
        <f t="shared" si="5"/>
        <v>3960.5999999999995</v>
      </c>
      <c r="E115" s="34">
        <f t="shared" si="5"/>
        <v>4409.5499999999993</v>
      </c>
      <c r="F115" s="34">
        <f t="shared" si="5"/>
        <v>5094.25</v>
      </c>
      <c r="G115" s="34">
        <f t="shared" si="5"/>
        <v>6281.2</v>
      </c>
      <c r="H115" s="34">
        <f t="shared" si="5"/>
        <v>8433.6999999999989</v>
      </c>
      <c r="I115" s="70"/>
      <c r="J115" s="102"/>
      <c r="K115" s="70"/>
    </row>
    <row r="116" spans="1:11" x14ac:dyDescent="0.25">
      <c r="A116" s="45">
        <v>92</v>
      </c>
      <c r="B116" s="45">
        <f t="shared" si="3"/>
        <v>4140</v>
      </c>
      <c r="C116" s="34">
        <f t="shared" si="5"/>
        <v>2955.0749999999998</v>
      </c>
      <c r="D116" s="34">
        <f t="shared" si="5"/>
        <v>4003.6499999999996</v>
      </c>
      <c r="E116" s="34">
        <f t="shared" si="5"/>
        <v>4457.7249999999995</v>
      </c>
      <c r="F116" s="34">
        <f t="shared" si="5"/>
        <v>5149.5999999999995</v>
      </c>
      <c r="G116" s="34">
        <f t="shared" si="5"/>
        <v>6350.9</v>
      </c>
      <c r="H116" s="34">
        <f t="shared" si="5"/>
        <v>8526.9749999999985</v>
      </c>
      <c r="I116" s="70"/>
      <c r="J116" s="102"/>
      <c r="K116" s="70"/>
    </row>
    <row r="117" spans="1:11" x14ac:dyDescent="0.25">
      <c r="A117" s="45">
        <v>93</v>
      </c>
      <c r="B117" s="45">
        <f t="shared" si="3"/>
        <v>4185</v>
      </c>
      <c r="C117" s="34">
        <f t="shared" si="5"/>
        <v>2986.85</v>
      </c>
      <c r="D117" s="34">
        <f t="shared" si="5"/>
        <v>4047.7249999999995</v>
      </c>
      <c r="E117" s="34">
        <f t="shared" si="5"/>
        <v>4505.8999999999996</v>
      </c>
      <c r="F117" s="34">
        <f t="shared" si="5"/>
        <v>5205.9749999999995</v>
      </c>
      <c r="G117" s="34">
        <f t="shared" si="5"/>
        <v>6419.5749999999998</v>
      </c>
      <c r="H117" s="34">
        <f t="shared" si="5"/>
        <v>8619.2249999999985</v>
      </c>
      <c r="I117" s="70"/>
      <c r="J117" s="102"/>
      <c r="K117" s="70"/>
    </row>
    <row r="118" spans="1:11" x14ac:dyDescent="0.25">
      <c r="A118" s="45">
        <v>94</v>
      </c>
      <c r="B118" s="45">
        <f t="shared" si="3"/>
        <v>4230</v>
      </c>
      <c r="C118" s="34">
        <f t="shared" si="5"/>
        <v>3019.6499999999996</v>
      </c>
      <c r="D118" s="34">
        <f t="shared" si="5"/>
        <v>4090.7749999999996</v>
      </c>
      <c r="E118" s="34">
        <f t="shared" si="5"/>
        <v>4554.0749999999998</v>
      </c>
      <c r="F118" s="34">
        <f t="shared" si="5"/>
        <v>5262.3499999999995</v>
      </c>
      <c r="G118" s="34">
        <f t="shared" si="5"/>
        <v>6488.2499999999991</v>
      </c>
      <c r="H118" s="34">
        <f t="shared" si="5"/>
        <v>8712.5</v>
      </c>
      <c r="I118" s="70"/>
      <c r="J118" s="102"/>
      <c r="K118" s="70"/>
    </row>
    <row r="119" spans="1:11" x14ac:dyDescent="0.25">
      <c r="A119" s="45">
        <v>95</v>
      </c>
      <c r="B119" s="45">
        <f t="shared" si="3"/>
        <v>4275</v>
      </c>
      <c r="C119" s="34">
        <f t="shared" si="5"/>
        <v>3051.4249999999997</v>
      </c>
      <c r="D119" s="34">
        <f t="shared" si="5"/>
        <v>4134.8499999999995</v>
      </c>
      <c r="E119" s="34">
        <f t="shared" si="5"/>
        <v>4603.2749999999996</v>
      </c>
      <c r="F119" s="34">
        <f t="shared" si="5"/>
        <v>5317.7</v>
      </c>
      <c r="G119" s="34">
        <f t="shared" si="5"/>
        <v>6557.95</v>
      </c>
      <c r="H119" s="34">
        <f t="shared" si="5"/>
        <v>8804.75</v>
      </c>
      <c r="I119" s="70"/>
      <c r="J119" s="102"/>
      <c r="K119" s="70"/>
    </row>
    <row r="120" spans="1:11" x14ac:dyDescent="0.25">
      <c r="A120" s="45">
        <v>96</v>
      </c>
      <c r="B120" s="45">
        <f t="shared" si="3"/>
        <v>4320</v>
      </c>
      <c r="C120" s="34">
        <f t="shared" si="5"/>
        <v>3083.2</v>
      </c>
      <c r="D120" s="34">
        <f t="shared" si="5"/>
        <v>4177.8999999999996</v>
      </c>
      <c r="E120" s="34">
        <f t="shared" si="5"/>
        <v>4651.45</v>
      </c>
      <c r="F120" s="34">
        <f t="shared" si="5"/>
        <v>5374.0749999999998</v>
      </c>
      <c r="G120" s="34">
        <f t="shared" si="5"/>
        <v>6626.6249999999991</v>
      </c>
      <c r="H120" s="34">
        <f t="shared" si="5"/>
        <v>8898.0249999999996</v>
      </c>
      <c r="I120" s="70"/>
      <c r="J120" s="102"/>
      <c r="K120" s="70"/>
    </row>
    <row r="121" spans="1:11" x14ac:dyDescent="0.25">
      <c r="A121" s="45">
        <v>97</v>
      </c>
      <c r="B121" s="45">
        <f t="shared" si="3"/>
        <v>4365</v>
      </c>
      <c r="C121" s="34">
        <f t="shared" si="5"/>
        <v>3115.9999999999995</v>
      </c>
      <c r="D121" s="34">
        <f t="shared" si="5"/>
        <v>4221.9749999999995</v>
      </c>
      <c r="E121" s="34">
        <f t="shared" si="5"/>
        <v>4699.625</v>
      </c>
      <c r="F121" s="34">
        <f t="shared" si="5"/>
        <v>5430.45</v>
      </c>
      <c r="G121" s="34">
        <f t="shared" si="5"/>
        <v>6695.2999999999993</v>
      </c>
      <c r="H121" s="34">
        <f t="shared" si="5"/>
        <v>8990.2749999999996</v>
      </c>
      <c r="I121" s="70"/>
      <c r="J121" s="102"/>
      <c r="K121" s="70"/>
    </row>
    <row r="122" spans="1:11" x14ac:dyDescent="0.25">
      <c r="A122" s="45">
        <v>98</v>
      </c>
      <c r="B122" s="45">
        <f t="shared" si="3"/>
        <v>4410</v>
      </c>
      <c r="C122" s="34">
        <f t="shared" si="5"/>
        <v>3147.7749999999996</v>
      </c>
      <c r="D122" s="34">
        <f t="shared" si="5"/>
        <v>4265.0249999999996</v>
      </c>
      <c r="E122" s="34">
        <f t="shared" si="5"/>
        <v>4748.8249999999998</v>
      </c>
      <c r="F122" s="34">
        <f t="shared" si="5"/>
        <v>5485.7999999999993</v>
      </c>
      <c r="G122" s="34">
        <f t="shared" si="5"/>
        <v>6764.9999999999991</v>
      </c>
      <c r="H122" s="34">
        <f t="shared" si="5"/>
        <v>9082.5249999999996</v>
      </c>
      <c r="I122" s="70"/>
      <c r="J122" s="102"/>
      <c r="K122" s="70"/>
    </row>
    <row r="123" spans="1:11" x14ac:dyDescent="0.25">
      <c r="A123" s="45">
        <v>99</v>
      </c>
      <c r="B123" s="45">
        <f t="shared" si="3"/>
        <v>4455</v>
      </c>
      <c r="C123" s="34">
        <f t="shared" si="5"/>
        <v>3179.5499999999997</v>
      </c>
      <c r="D123" s="34">
        <f t="shared" si="5"/>
        <v>4309.0999999999995</v>
      </c>
      <c r="E123" s="34">
        <f t="shared" si="5"/>
        <v>4797</v>
      </c>
      <c r="F123" s="34">
        <f t="shared" si="5"/>
        <v>5542.1749999999993</v>
      </c>
      <c r="G123" s="34">
        <f t="shared" si="5"/>
        <v>6833.6749999999993</v>
      </c>
      <c r="H123" s="34">
        <f t="shared" si="5"/>
        <v>9175.7999999999993</v>
      </c>
      <c r="I123" s="70"/>
      <c r="J123" s="102"/>
      <c r="K123" s="70"/>
    </row>
    <row r="124" spans="1:11" x14ac:dyDescent="0.25">
      <c r="A124" s="45">
        <v>100</v>
      </c>
      <c r="B124" s="45">
        <f t="shared" si="3"/>
        <v>4500</v>
      </c>
      <c r="C124" s="34">
        <f t="shared" si="5"/>
        <v>3212.35</v>
      </c>
      <c r="D124" s="34">
        <f t="shared" si="5"/>
        <v>4352.1499999999996</v>
      </c>
      <c r="E124" s="34">
        <f t="shared" si="5"/>
        <v>4845.1749999999993</v>
      </c>
      <c r="F124" s="34">
        <f t="shared" si="5"/>
        <v>5597.5249999999996</v>
      </c>
      <c r="G124" s="34">
        <f t="shared" si="5"/>
        <v>6902.3499999999995</v>
      </c>
      <c r="H124" s="34">
        <f t="shared" si="5"/>
        <v>9268.0499999999993</v>
      </c>
      <c r="I124" s="70"/>
      <c r="J124" s="102"/>
      <c r="K124" s="70"/>
    </row>
    <row r="125" spans="1:11" x14ac:dyDescent="0.25">
      <c r="G125" s="70"/>
      <c r="H125" s="70"/>
      <c r="I125" s="70"/>
      <c r="J125" s="102"/>
      <c r="K125" s="70"/>
    </row>
    <row r="126" spans="1:11" ht="15.75" thickBot="1" x14ac:dyDescent="0.3">
      <c r="A126" s="58" t="s">
        <v>27</v>
      </c>
      <c r="B126" s="58"/>
      <c r="C126" s="58"/>
      <c r="D126" s="103"/>
      <c r="E126" s="35"/>
      <c r="F126" s="36"/>
      <c r="G126" s="36"/>
      <c r="H126" s="36"/>
      <c r="I126" s="36"/>
      <c r="J126" s="102"/>
      <c r="K126" s="70"/>
    </row>
    <row r="127" spans="1:11" ht="20.25" x14ac:dyDescent="0.3">
      <c r="A127" s="46" t="s">
        <v>28</v>
      </c>
      <c r="B127" s="47" t="s">
        <v>29</v>
      </c>
      <c r="C127" s="111" t="s">
        <v>30</v>
      </c>
      <c r="D127" s="112"/>
      <c r="E127" s="112"/>
      <c r="F127" s="112"/>
      <c r="G127" s="112"/>
      <c r="H127" s="104" t="s">
        <v>31</v>
      </c>
      <c r="I127" s="28"/>
      <c r="J127" s="102"/>
      <c r="K127" s="70"/>
    </row>
    <row r="128" spans="1:11" ht="18.75" thickBot="1" x14ac:dyDescent="0.3">
      <c r="A128" s="49" t="s">
        <v>25</v>
      </c>
      <c r="B128" s="50" t="s">
        <v>26</v>
      </c>
      <c r="C128" s="15">
        <v>440</v>
      </c>
      <c r="D128" s="55">
        <v>500</v>
      </c>
      <c r="E128" s="55">
        <v>590</v>
      </c>
      <c r="F128" s="55">
        <v>740</v>
      </c>
      <c r="G128" s="55">
        <v>990</v>
      </c>
      <c r="H128" s="106">
        <v>740</v>
      </c>
      <c r="I128" s="102"/>
      <c r="J128" s="70"/>
    </row>
    <row r="129" spans="1:11" ht="18.75" thickBot="1" x14ac:dyDescent="0.3">
      <c r="A129" s="78">
        <v>51</v>
      </c>
      <c r="B129" s="22">
        <f>SUM(A129*45)</f>
        <v>2295</v>
      </c>
      <c r="C129" s="51">
        <f>ROUND((50/49.8*($D$6*(D$24/1000)^$D$7*$G$2^($D$8+$D$9*D$24/1000)*EXP(-$D$10*$B129/D$24)))*$B129/1000,0)*1.025</f>
        <v>2220.1499999999996</v>
      </c>
      <c r="D129" s="51">
        <f>ROUND((50/49.8*($D$6*(E$24/1000)^$D$7*$G$2^($D$8+$D$9*E$24/1000)*EXP(-$D$10*$B129/E$24)))*$B129/1000,0)*1.025</f>
        <v>2471.2749999999996</v>
      </c>
      <c r="E129" s="51">
        <f>ROUND((50/49.8*($D$6*(F$24/1000)^$D$7*$G$2^($D$8+$D$9*F$24/1000)*EXP(-$D$10*$B129/F$24)))*$B129/1000,0)*1.025</f>
        <v>2854.6249999999995</v>
      </c>
      <c r="F129" s="51">
        <f>ROUND((50/49.8*($D$6*(G$24/1000)^$D$7*$G$2^($D$8+$D$9*G$24/1000)*EXP(-$D$10*$B129/G$24)))*$B129/1000,0)*1.025</f>
        <v>3520.8749999999995</v>
      </c>
      <c r="G129" s="51">
        <f>ROUND((50/49.8*($D$6*(H$24/1000)^$D$7*$G$2^($D$8+$D$9*H$24/1000)*EXP(-$D$10*$B129/H$24)))*$B129/1000,0)*1.025</f>
        <v>4727.2999999999993</v>
      </c>
      <c r="H129" s="105">
        <f>ROUND((50/49.8*($D$6*(H128/1000)^$D$7*$G$2^($D$8+$D$9*H128/1000)*EXP(-$D$10*$B129/H128)))*$B129/1000,0)*1.025</f>
        <v>3520.8749999999995</v>
      </c>
      <c r="I129" s="102"/>
      <c r="J129" s="70"/>
    </row>
    <row r="130" spans="1:11" x14ac:dyDescent="0.25">
      <c r="A130" s="35"/>
      <c r="B130" s="58" t="s">
        <v>32</v>
      </c>
      <c r="C130" s="35"/>
      <c r="D130" s="43"/>
      <c r="E130" s="35"/>
      <c r="F130" s="36"/>
      <c r="G130" s="36"/>
      <c r="H130" s="28" t="s">
        <v>33</v>
      </c>
      <c r="I130" s="28"/>
      <c r="J130" s="102"/>
      <c r="K130" s="70"/>
    </row>
    <row r="131" spans="1:11" x14ac:dyDescent="0.25">
      <c r="A131" s="35"/>
      <c r="B131" s="35"/>
      <c r="C131" s="35"/>
      <c r="D131" s="43"/>
      <c r="E131" s="35"/>
      <c r="F131" s="36"/>
      <c r="G131" s="36"/>
      <c r="H131" s="28" t="s">
        <v>34</v>
      </c>
      <c r="I131" s="28"/>
      <c r="J131" s="102"/>
      <c r="K131" s="70"/>
    </row>
    <row r="132" spans="1:11" x14ac:dyDescent="0.25">
      <c r="A132" s="4" t="s">
        <v>35</v>
      </c>
      <c r="B132" s="2"/>
      <c r="C132" s="2"/>
      <c r="D132" s="2"/>
      <c r="G132" s="70"/>
      <c r="H132" s="70"/>
      <c r="I132" s="70"/>
      <c r="J132" s="102"/>
      <c r="K132" s="70"/>
    </row>
    <row r="133" spans="1:11" x14ac:dyDescent="0.25">
      <c r="B133" s="2"/>
      <c r="C133" s="2"/>
      <c r="D133" s="2"/>
      <c r="G133" s="70"/>
      <c r="H133" s="70"/>
      <c r="I133" s="70"/>
      <c r="J133" s="102"/>
      <c r="K133" s="70"/>
    </row>
    <row r="134" spans="1:11" x14ac:dyDescent="0.25">
      <c r="B134" s="2"/>
      <c r="C134" s="2"/>
      <c r="D134" s="2"/>
      <c r="G134" s="70"/>
      <c r="H134" s="70"/>
      <c r="I134" s="70"/>
      <c r="J134" s="102"/>
      <c r="K134" s="70"/>
    </row>
    <row r="135" spans="1:11" x14ac:dyDescent="0.25">
      <c r="B135" s="2"/>
      <c r="C135" s="2"/>
      <c r="D135" s="2"/>
      <c r="G135" s="70"/>
      <c r="H135" s="70"/>
      <c r="I135" s="70"/>
      <c r="J135" s="102"/>
      <c r="K135" s="70"/>
    </row>
    <row r="136" spans="1:11" x14ac:dyDescent="0.25">
      <c r="B136" s="2"/>
      <c r="C136" s="2"/>
      <c r="D136" s="2"/>
      <c r="G136" s="70"/>
      <c r="H136" s="70"/>
      <c r="I136" s="70"/>
      <c r="J136" s="102"/>
      <c r="K136" s="70"/>
    </row>
    <row r="137" spans="1:11" x14ac:dyDescent="0.25">
      <c r="B137" s="2"/>
      <c r="C137" s="2"/>
      <c r="D137" s="2"/>
      <c r="G137" s="70"/>
      <c r="H137" s="70"/>
      <c r="I137" s="70"/>
      <c r="J137" s="102"/>
      <c r="K137" s="70"/>
    </row>
    <row r="138" spans="1:11" x14ac:dyDescent="0.25">
      <c r="B138" s="2"/>
      <c r="C138" s="2"/>
      <c r="D138" s="2"/>
      <c r="G138" s="70"/>
      <c r="H138" s="70"/>
      <c r="I138" s="70"/>
      <c r="J138" s="102"/>
      <c r="K138" s="70"/>
    </row>
    <row r="139" spans="1:11" x14ac:dyDescent="0.25">
      <c r="B139" s="2"/>
      <c r="C139" s="2"/>
      <c r="D139" s="2"/>
      <c r="G139" s="70"/>
      <c r="H139" s="70"/>
      <c r="I139" s="70"/>
      <c r="J139" s="102"/>
      <c r="K139" s="70"/>
    </row>
    <row r="140" spans="1:11" x14ac:dyDescent="0.25">
      <c r="B140" s="2"/>
      <c r="C140" s="2"/>
      <c r="D140" s="2"/>
      <c r="G140" s="70"/>
      <c r="H140" s="70"/>
      <c r="I140" s="70"/>
      <c r="J140" s="102"/>
      <c r="K140" s="70"/>
    </row>
    <row r="141" spans="1:11" x14ac:dyDescent="0.25">
      <c r="B141" s="2"/>
      <c r="C141" s="2"/>
      <c r="D141" s="2"/>
      <c r="G141" s="70"/>
      <c r="H141" s="70"/>
      <c r="I141" s="70"/>
      <c r="J141" s="102"/>
      <c r="K141" s="70"/>
    </row>
    <row r="142" spans="1:11" x14ac:dyDescent="0.25">
      <c r="B142" s="2"/>
      <c r="C142" s="2"/>
      <c r="D142" s="2"/>
      <c r="G142" s="70"/>
      <c r="H142" s="70"/>
      <c r="I142" s="70"/>
      <c r="J142" s="102"/>
      <c r="K142" s="70"/>
    </row>
    <row r="143" spans="1:11" x14ac:dyDescent="0.25">
      <c r="B143" s="2"/>
      <c r="C143" s="2"/>
      <c r="D143" s="2"/>
      <c r="G143" s="70"/>
      <c r="H143" s="70"/>
      <c r="I143" s="70"/>
      <c r="J143" s="102"/>
      <c r="K143" s="70"/>
    </row>
    <row r="144" spans="1:11" x14ac:dyDescent="0.25">
      <c r="B144" s="2"/>
      <c r="C144" s="2"/>
      <c r="D144" s="2"/>
      <c r="G144" s="70"/>
      <c r="H144" s="70"/>
      <c r="I144" s="70"/>
      <c r="J144" s="102"/>
      <c r="K144" s="70"/>
    </row>
    <row r="145" spans="2:11" x14ac:dyDescent="0.25">
      <c r="B145" s="2"/>
      <c r="C145" s="2"/>
      <c r="D145" s="2"/>
      <c r="G145" s="70"/>
      <c r="H145" s="70"/>
      <c r="I145" s="70"/>
      <c r="J145" s="102"/>
      <c r="K145" s="70"/>
    </row>
    <row r="146" spans="2:11" x14ac:dyDescent="0.25">
      <c r="B146" s="2"/>
      <c r="C146" s="2"/>
      <c r="D146" s="2"/>
      <c r="G146" s="70"/>
      <c r="H146" s="70"/>
      <c r="I146" s="70"/>
      <c r="J146" s="102"/>
      <c r="K146" s="70"/>
    </row>
    <row r="147" spans="2:11" x14ac:dyDescent="0.25">
      <c r="B147" s="2"/>
      <c r="C147" s="2"/>
      <c r="D147" s="2"/>
      <c r="G147" s="70"/>
      <c r="H147" s="70"/>
      <c r="I147" s="70"/>
      <c r="J147" s="102"/>
      <c r="K147" s="70"/>
    </row>
    <row r="148" spans="2:11" x14ac:dyDescent="0.25">
      <c r="G148" s="70"/>
      <c r="H148" s="70"/>
      <c r="I148" s="70"/>
      <c r="J148" s="102"/>
      <c r="K148" s="70"/>
    </row>
    <row r="149" spans="2:11" x14ac:dyDescent="0.25">
      <c r="G149" s="70"/>
      <c r="H149" s="70"/>
      <c r="I149" s="70"/>
      <c r="J149" s="102"/>
      <c r="K149" s="70"/>
    </row>
    <row r="150" spans="2:11" x14ac:dyDescent="0.25">
      <c r="G150" s="70"/>
      <c r="H150" s="70"/>
      <c r="I150" s="70"/>
      <c r="J150" s="102"/>
      <c r="K150" s="70"/>
    </row>
    <row r="151" spans="2:11" x14ac:dyDescent="0.25">
      <c r="B151" s="2"/>
      <c r="C151" s="2"/>
      <c r="D151" s="2"/>
      <c r="G151" s="70"/>
      <c r="H151" s="70"/>
      <c r="I151" s="70"/>
      <c r="J151" s="102"/>
      <c r="K151" s="70"/>
    </row>
    <row r="152" spans="2:11" x14ac:dyDescent="0.25">
      <c r="B152" s="2"/>
      <c r="C152" s="2"/>
      <c r="D152" s="2"/>
      <c r="G152" s="70"/>
      <c r="H152" s="70"/>
      <c r="I152" s="70"/>
      <c r="J152" s="102"/>
      <c r="K152" s="70"/>
    </row>
    <row r="153" spans="2:11" x14ac:dyDescent="0.25">
      <c r="B153" s="2"/>
      <c r="C153" s="2"/>
      <c r="D153" s="2"/>
      <c r="G153" s="70"/>
      <c r="H153" s="70"/>
      <c r="I153" s="70"/>
      <c r="J153" s="102"/>
      <c r="K153" s="70"/>
    </row>
    <row r="154" spans="2:11" x14ac:dyDescent="0.25">
      <c r="B154" s="2"/>
      <c r="C154" s="2"/>
      <c r="D154" s="2"/>
      <c r="G154" s="70"/>
      <c r="H154" s="70"/>
      <c r="I154" s="70"/>
      <c r="J154" s="102"/>
      <c r="K154" s="70"/>
    </row>
    <row r="155" spans="2:11" x14ac:dyDescent="0.25">
      <c r="B155" s="2"/>
      <c r="C155" s="2"/>
      <c r="D155" s="2"/>
      <c r="G155" s="70"/>
      <c r="H155" s="70"/>
      <c r="I155" s="70"/>
      <c r="J155" s="102"/>
      <c r="K155" s="70"/>
    </row>
    <row r="156" spans="2:11" x14ac:dyDescent="0.25">
      <c r="B156" s="2"/>
      <c r="C156" s="2"/>
      <c r="D156" s="2"/>
      <c r="G156" s="70"/>
      <c r="H156" s="70"/>
      <c r="I156" s="70"/>
      <c r="J156" s="102"/>
      <c r="K156" s="70"/>
    </row>
    <row r="157" spans="2:11" x14ac:dyDescent="0.25">
      <c r="B157" s="2"/>
      <c r="C157" s="2"/>
      <c r="D157" s="2"/>
      <c r="G157" s="70"/>
      <c r="H157" s="70"/>
      <c r="I157" s="70"/>
      <c r="J157" s="102"/>
      <c r="K157" s="70"/>
    </row>
    <row r="158" spans="2:11" x14ac:dyDescent="0.25">
      <c r="B158" s="2"/>
      <c r="C158" s="2"/>
      <c r="D158" s="2"/>
      <c r="G158" s="70"/>
      <c r="H158" s="70"/>
      <c r="I158" s="70"/>
      <c r="J158" s="102"/>
      <c r="K158" s="70"/>
    </row>
    <row r="159" spans="2:11" x14ac:dyDescent="0.25">
      <c r="B159" s="2"/>
      <c r="C159" s="2"/>
      <c r="D159" s="2"/>
      <c r="G159" s="70"/>
      <c r="H159" s="70"/>
      <c r="I159" s="70"/>
      <c r="J159" s="102"/>
      <c r="K159" s="70"/>
    </row>
    <row r="160" spans="2:11" x14ac:dyDescent="0.25">
      <c r="B160" s="2"/>
      <c r="C160" s="2"/>
      <c r="D160" s="2"/>
      <c r="G160" s="70"/>
      <c r="H160" s="70"/>
      <c r="I160" s="70"/>
      <c r="J160" s="102"/>
      <c r="K160" s="70"/>
    </row>
    <row r="161" spans="2:11" x14ac:dyDescent="0.25">
      <c r="B161" s="2"/>
      <c r="C161" s="2"/>
      <c r="D161" s="2"/>
      <c r="G161" s="70"/>
      <c r="H161" s="70"/>
      <c r="I161" s="70"/>
      <c r="J161" s="102"/>
      <c r="K161" s="70"/>
    </row>
    <row r="162" spans="2:11" x14ac:dyDescent="0.25">
      <c r="B162" s="2"/>
      <c r="C162" s="2"/>
      <c r="D162" s="2"/>
      <c r="G162" s="70"/>
      <c r="H162" s="70"/>
      <c r="I162" s="70"/>
      <c r="J162" s="102"/>
      <c r="K162" s="70"/>
    </row>
    <row r="163" spans="2:11" x14ac:dyDescent="0.25">
      <c r="B163" s="2"/>
      <c r="C163" s="2"/>
      <c r="D163" s="2"/>
      <c r="G163" s="70"/>
      <c r="H163" s="70"/>
      <c r="I163" s="70"/>
      <c r="J163" s="102"/>
      <c r="K163" s="70"/>
    </row>
    <row r="164" spans="2:11" x14ac:dyDescent="0.25">
      <c r="B164" s="2"/>
      <c r="C164" s="2"/>
      <c r="D164" s="2"/>
      <c r="G164" s="70"/>
      <c r="H164" s="70"/>
      <c r="I164" s="70"/>
      <c r="J164" s="102"/>
      <c r="K164" s="70"/>
    </row>
    <row r="165" spans="2:11" x14ac:dyDescent="0.25">
      <c r="B165" s="2"/>
      <c r="C165" s="2"/>
      <c r="D165" s="2"/>
      <c r="G165" s="70"/>
      <c r="H165" s="70"/>
      <c r="I165" s="70"/>
      <c r="J165" s="102"/>
      <c r="K165" s="70"/>
    </row>
    <row r="166" spans="2:11" x14ac:dyDescent="0.25">
      <c r="B166" s="2"/>
      <c r="C166" s="2"/>
      <c r="D166" s="2"/>
      <c r="G166" s="70"/>
      <c r="H166" s="70"/>
      <c r="I166" s="70"/>
      <c r="J166" s="102"/>
      <c r="K166" s="70"/>
    </row>
    <row r="167" spans="2:11" x14ac:dyDescent="0.25">
      <c r="B167" s="2"/>
      <c r="C167" s="2"/>
      <c r="D167" s="2"/>
      <c r="G167" s="70"/>
      <c r="H167" s="70"/>
      <c r="I167" s="70"/>
      <c r="J167" s="102"/>
      <c r="K167" s="70"/>
    </row>
    <row r="168" spans="2:11" x14ac:dyDescent="0.25">
      <c r="B168" s="2"/>
      <c r="C168" s="2"/>
      <c r="D168" s="2"/>
      <c r="G168" s="70"/>
      <c r="H168" s="70"/>
      <c r="I168" s="70"/>
      <c r="J168" s="102"/>
      <c r="K168" s="70"/>
    </row>
    <row r="169" spans="2:11" x14ac:dyDescent="0.25">
      <c r="B169" s="2"/>
      <c r="C169" s="2"/>
      <c r="D169" s="2"/>
      <c r="G169" s="70"/>
      <c r="H169" s="70"/>
      <c r="I169" s="70"/>
      <c r="J169" s="102"/>
      <c r="K169" s="70"/>
    </row>
    <row r="170" spans="2:11" x14ac:dyDescent="0.25">
      <c r="B170" s="2"/>
      <c r="C170" s="2"/>
      <c r="D170" s="2"/>
      <c r="G170" s="70"/>
      <c r="H170" s="70"/>
      <c r="I170" s="70"/>
      <c r="J170" s="102"/>
      <c r="K170" s="70"/>
    </row>
    <row r="171" spans="2:11" x14ac:dyDescent="0.25">
      <c r="B171" s="2"/>
      <c r="C171" s="2"/>
      <c r="D171" s="2"/>
      <c r="G171" s="70"/>
      <c r="H171" s="70"/>
      <c r="I171" s="70"/>
      <c r="J171" s="102"/>
      <c r="K171" s="70"/>
    </row>
    <row r="172" spans="2:11" x14ac:dyDescent="0.25">
      <c r="B172" s="2"/>
      <c r="C172" s="2"/>
      <c r="D172" s="2"/>
      <c r="G172" s="70"/>
      <c r="H172" s="70"/>
      <c r="I172" s="70"/>
      <c r="J172" s="102"/>
      <c r="K172" s="70"/>
    </row>
    <row r="173" spans="2:11" x14ac:dyDescent="0.25">
      <c r="B173" s="2"/>
      <c r="C173" s="2"/>
      <c r="D173" s="2"/>
      <c r="G173" s="70"/>
      <c r="H173" s="70"/>
      <c r="I173" s="70"/>
      <c r="J173" s="102"/>
      <c r="K173" s="70"/>
    </row>
    <row r="174" spans="2:11" x14ac:dyDescent="0.25">
      <c r="B174" s="2"/>
      <c r="C174" s="2"/>
      <c r="D174" s="2"/>
      <c r="G174" s="70"/>
      <c r="H174" s="70"/>
      <c r="I174" s="70"/>
      <c r="J174" s="102"/>
      <c r="K174" s="70"/>
    </row>
    <row r="175" spans="2:11" x14ac:dyDescent="0.25">
      <c r="B175" s="2"/>
      <c r="C175" s="2"/>
      <c r="D175" s="2"/>
      <c r="G175" s="70"/>
      <c r="H175" s="70"/>
      <c r="I175" s="70"/>
      <c r="J175" s="102"/>
      <c r="K175" s="70"/>
    </row>
    <row r="176" spans="2:11" x14ac:dyDescent="0.25">
      <c r="B176" s="2"/>
      <c r="C176" s="2"/>
      <c r="D176" s="2"/>
      <c r="G176" s="70"/>
      <c r="H176" s="70"/>
      <c r="I176" s="70"/>
      <c r="J176" s="102"/>
      <c r="K176" s="70"/>
    </row>
    <row r="177" spans="2:11" x14ac:dyDescent="0.25">
      <c r="G177" s="70"/>
      <c r="H177" s="70"/>
      <c r="I177" s="70"/>
      <c r="J177" s="102"/>
      <c r="K177" s="70"/>
    </row>
    <row r="178" spans="2:11" x14ac:dyDescent="0.25">
      <c r="G178" s="70"/>
      <c r="H178" s="70"/>
      <c r="I178" s="70"/>
      <c r="J178" s="102"/>
      <c r="K178" s="70"/>
    </row>
    <row r="179" spans="2:11" x14ac:dyDescent="0.25">
      <c r="B179" s="2"/>
      <c r="C179" s="2"/>
      <c r="D179" s="2"/>
      <c r="G179" s="70"/>
      <c r="H179" s="70"/>
      <c r="I179" s="70"/>
      <c r="J179" s="102"/>
      <c r="K179" s="70"/>
    </row>
    <row r="180" spans="2:11" x14ac:dyDescent="0.25">
      <c r="B180" s="2"/>
      <c r="C180" s="2"/>
      <c r="D180" s="2"/>
      <c r="G180" s="70"/>
      <c r="H180" s="70"/>
      <c r="I180" s="70"/>
      <c r="J180" s="102"/>
      <c r="K180" s="70"/>
    </row>
    <row r="181" spans="2:11" x14ac:dyDescent="0.25">
      <c r="B181" s="2"/>
      <c r="C181" s="2"/>
      <c r="D181" s="2"/>
      <c r="G181" s="70"/>
      <c r="H181" s="70"/>
      <c r="I181" s="70"/>
      <c r="J181" s="102"/>
      <c r="K181" s="70"/>
    </row>
    <row r="182" spans="2:11" x14ac:dyDescent="0.25">
      <c r="B182" s="2"/>
      <c r="C182" s="2"/>
      <c r="D182" s="2"/>
      <c r="G182" s="70"/>
      <c r="H182" s="70"/>
      <c r="I182" s="70"/>
      <c r="J182" s="102"/>
      <c r="K182" s="70"/>
    </row>
    <row r="183" spans="2:11" x14ac:dyDescent="0.25">
      <c r="B183" s="2"/>
      <c r="C183" s="2"/>
      <c r="D183" s="2"/>
      <c r="G183" s="70"/>
      <c r="H183" s="70"/>
      <c r="I183" s="70"/>
      <c r="J183" s="102"/>
      <c r="K183" s="70"/>
    </row>
    <row r="184" spans="2:11" x14ac:dyDescent="0.25">
      <c r="B184" s="2"/>
      <c r="C184" s="2"/>
      <c r="D184" s="2"/>
      <c r="G184" s="70"/>
      <c r="H184" s="70"/>
      <c r="I184" s="70"/>
      <c r="J184" s="102"/>
      <c r="K184" s="70"/>
    </row>
    <row r="185" spans="2:11" x14ac:dyDescent="0.25">
      <c r="B185" s="2"/>
      <c r="C185" s="2"/>
      <c r="D185" s="2"/>
      <c r="G185" s="70"/>
      <c r="H185" s="70"/>
      <c r="I185" s="70"/>
      <c r="J185" s="102"/>
      <c r="K185" s="70"/>
    </row>
    <row r="186" spans="2:11" x14ac:dyDescent="0.25">
      <c r="B186" s="2"/>
      <c r="C186" s="2"/>
      <c r="D186" s="2"/>
      <c r="G186" s="70"/>
      <c r="H186" s="70"/>
      <c r="I186" s="70"/>
      <c r="J186" s="102"/>
      <c r="K186" s="70"/>
    </row>
    <row r="187" spans="2:11" x14ac:dyDescent="0.25">
      <c r="B187" s="2"/>
      <c r="C187" s="2"/>
      <c r="D187" s="2"/>
      <c r="G187" s="70"/>
      <c r="H187" s="70"/>
      <c r="I187" s="70"/>
      <c r="J187" s="102"/>
      <c r="K187" s="70"/>
    </row>
    <row r="188" spans="2:11" x14ac:dyDescent="0.25">
      <c r="B188" s="2"/>
      <c r="C188" s="2"/>
      <c r="D188" s="2"/>
      <c r="G188" s="70"/>
      <c r="H188" s="70"/>
      <c r="I188" s="70"/>
      <c r="J188" s="102"/>
      <c r="K188" s="70"/>
    </row>
    <row r="189" spans="2:11" x14ac:dyDescent="0.25">
      <c r="B189" s="2"/>
      <c r="C189" s="2"/>
      <c r="D189" s="2"/>
      <c r="G189" s="70"/>
      <c r="H189" s="70"/>
      <c r="I189" s="70"/>
      <c r="J189" s="102"/>
      <c r="K189" s="70"/>
    </row>
    <row r="190" spans="2:11" x14ac:dyDescent="0.25">
      <c r="B190" s="2"/>
      <c r="C190" s="2"/>
      <c r="D190" s="2"/>
      <c r="F190" s="2" t="s">
        <v>14</v>
      </c>
      <c r="G190" s="18"/>
      <c r="H190" s="70"/>
      <c r="I190" s="70"/>
      <c r="J190" s="102"/>
      <c r="K190" s="70"/>
    </row>
    <row r="191" spans="2:11" x14ac:dyDescent="0.25">
      <c r="B191" s="2"/>
      <c r="C191" s="2"/>
      <c r="D191" s="2"/>
      <c r="F191" s="2" t="s">
        <v>14</v>
      </c>
      <c r="G191" s="18"/>
      <c r="H191" s="70"/>
      <c r="I191" s="70"/>
      <c r="J191" s="102"/>
      <c r="K191" s="70"/>
    </row>
    <row r="192" spans="2:11" x14ac:dyDescent="0.25">
      <c r="B192" s="2"/>
      <c r="C192" s="2"/>
      <c r="D192" s="2"/>
      <c r="F192" s="2" t="s">
        <v>14</v>
      </c>
      <c r="G192" s="18"/>
      <c r="H192" s="70"/>
      <c r="I192" s="70"/>
      <c r="J192" s="102"/>
      <c r="K192" s="70"/>
    </row>
    <row r="193" spans="2:11" x14ac:dyDescent="0.25">
      <c r="B193" s="2"/>
      <c r="C193" s="2"/>
      <c r="D193" s="2"/>
      <c r="F193" s="2" t="s">
        <v>14</v>
      </c>
      <c r="G193" s="18"/>
      <c r="H193" s="70"/>
      <c r="I193" s="70"/>
      <c r="J193" s="102"/>
      <c r="K193" s="70"/>
    </row>
    <row r="194" spans="2:11" x14ac:dyDescent="0.25">
      <c r="B194" s="2"/>
      <c r="C194" s="2"/>
      <c r="D194" s="2"/>
      <c r="F194" s="2" t="s">
        <v>14</v>
      </c>
      <c r="G194" s="18"/>
      <c r="H194" s="70"/>
      <c r="I194" s="70"/>
      <c r="J194" s="102"/>
      <c r="K194" s="70"/>
    </row>
    <row r="195" spans="2:11" x14ac:dyDescent="0.25">
      <c r="B195" s="2"/>
      <c r="C195" s="2"/>
      <c r="D195" s="2"/>
      <c r="F195" s="2" t="s">
        <v>14</v>
      </c>
      <c r="G195" s="18"/>
      <c r="H195" s="70"/>
      <c r="I195" s="70"/>
      <c r="J195" s="102"/>
      <c r="K195" s="70"/>
    </row>
    <row r="196" spans="2:11" x14ac:dyDescent="0.25">
      <c r="B196" s="2"/>
      <c r="C196" s="2"/>
      <c r="D196" s="2"/>
      <c r="F196" s="2" t="s">
        <v>14</v>
      </c>
      <c r="G196" s="18"/>
      <c r="H196" s="70"/>
      <c r="I196" s="70"/>
      <c r="J196" s="102"/>
      <c r="K196" s="70"/>
    </row>
    <row r="197" spans="2:11" x14ac:dyDescent="0.25">
      <c r="B197" s="2"/>
      <c r="C197" s="2"/>
      <c r="D197" s="2"/>
      <c r="F197" s="2" t="s">
        <v>14</v>
      </c>
      <c r="G197" s="18"/>
      <c r="H197" s="70"/>
      <c r="I197" s="70"/>
      <c r="J197" s="102"/>
      <c r="K197" s="70"/>
    </row>
    <row r="198" spans="2:11" x14ac:dyDescent="0.25">
      <c r="B198" s="2"/>
      <c r="C198" s="2"/>
      <c r="D198" s="2"/>
      <c r="F198" s="2" t="s">
        <v>14</v>
      </c>
      <c r="G198" s="18"/>
      <c r="H198" s="70"/>
      <c r="I198" s="70"/>
      <c r="J198" s="102"/>
      <c r="K198" s="70"/>
    </row>
    <row r="199" spans="2:11" x14ac:dyDescent="0.25">
      <c r="B199" s="2"/>
      <c r="C199" s="2"/>
      <c r="D199" s="2"/>
      <c r="F199" s="2" t="s">
        <v>14</v>
      </c>
      <c r="G199" s="18"/>
      <c r="H199" s="70"/>
      <c r="I199" s="70"/>
      <c r="J199" s="102"/>
      <c r="K199" s="70"/>
    </row>
    <row r="200" spans="2:11" x14ac:dyDescent="0.25">
      <c r="B200" s="2"/>
      <c r="C200" s="2"/>
      <c r="D200" s="2"/>
      <c r="F200" s="2" t="s">
        <v>14</v>
      </c>
      <c r="G200" s="18"/>
      <c r="H200" s="70"/>
      <c r="I200" s="70"/>
      <c r="J200" s="102"/>
      <c r="K200" s="70"/>
    </row>
    <row r="201" spans="2:11" x14ac:dyDescent="0.25">
      <c r="B201" s="2"/>
      <c r="C201" s="2"/>
      <c r="D201" s="2"/>
      <c r="F201" s="2" t="s">
        <v>14</v>
      </c>
      <c r="G201" s="18"/>
      <c r="H201" s="70"/>
      <c r="I201" s="70"/>
      <c r="J201" s="102"/>
      <c r="K201" s="70"/>
    </row>
    <row r="202" spans="2:11" x14ac:dyDescent="0.25">
      <c r="B202" s="2"/>
      <c r="C202" s="2"/>
      <c r="D202" s="2"/>
      <c r="F202" s="2" t="s">
        <v>14</v>
      </c>
      <c r="G202" s="18"/>
      <c r="H202" s="70"/>
      <c r="I202" s="70"/>
      <c r="J202" s="102"/>
      <c r="K202" s="70"/>
    </row>
    <row r="203" spans="2:11" x14ac:dyDescent="0.25">
      <c r="B203" s="2"/>
      <c r="C203" s="2"/>
      <c r="D203" s="2"/>
      <c r="F203" s="2" t="s">
        <v>14</v>
      </c>
      <c r="G203" s="18"/>
      <c r="H203" s="70"/>
      <c r="I203" s="70"/>
      <c r="J203" s="102"/>
      <c r="K203" s="70"/>
    </row>
    <row r="204" spans="2:11" x14ac:dyDescent="0.25">
      <c r="B204" s="2"/>
      <c r="C204" s="2"/>
      <c r="D204" s="2"/>
      <c r="F204" s="2" t="s">
        <v>14</v>
      </c>
      <c r="G204" s="18"/>
      <c r="H204" s="70"/>
      <c r="I204" s="70"/>
      <c r="J204" s="102"/>
      <c r="K204" s="70"/>
    </row>
    <row r="205" spans="2:11" x14ac:dyDescent="0.25">
      <c r="F205" s="69" t="s">
        <v>14</v>
      </c>
      <c r="G205" s="70"/>
      <c r="H205" s="70"/>
      <c r="I205" s="70"/>
      <c r="J205" s="70"/>
      <c r="K205" s="70"/>
    </row>
    <row r="206" spans="2:11" x14ac:dyDescent="0.25">
      <c r="G206" s="70"/>
      <c r="H206" s="70"/>
      <c r="I206" s="70"/>
      <c r="J206" s="70"/>
      <c r="K206" s="70"/>
    </row>
    <row r="207" spans="2:11" x14ac:dyDescent="0.25">
      <c r="G207" s="70"/>
      <c r="H207" s="70"/>
      <c r="I207" s="70"/>
      <c r="J207" s="70"/>
      <c r="K207" s="70"/>
    </row>
    <row r="208" spans="2:11" x14ac:dyDescent="0.25">
      <c r="G208" s="70"/>
      <c r="H208" s="70"/>
      <c r="I208" s="70"/>
      <c r="J208" s="70"/>
      <c r="K208" s="70"/>
    </row>
    <row r="209" spans="7:11" x14ac:dyDescent="0.25">
      <c r="G209" s="70"/>
      <c r="H209" s="70"/>
      <c r="I209" s="70"/>
      <c r="J209" s="70"/>
      <c r="K209" s="70"/>
    </row>
    <row r="210" spans="7:11" x14ac:dyDescent="0.25">
      <c r="G210" s="70"/>
      <c r="H210" s="70"/>
      <c r="I210" s="70"/>
      <c r="J210" s="70"/>
      <c r="K210" s="70"/>
    </row>
    <row r="211" spans="7:11" x14ac:dyDescent="0.25">
      <c r="G211" s="70"/>
      <c r="H211" s="70"/>
      <c r="I211" s="70"/>
      <c r="J211" s="70"/>
      <c r="K211" s="70"/>
    </row>
    <row r="212" spans="7:11" x14ac:dyDescent="0.25">
      <c r="G212" s="70"/>
      <c r="H212" s="70"/>
      <c r="I212" s="70"/>
      <c r="J212" s="70"/>
      <c r="K212" s="70"/>
    </row>
    <row r="213" spans="7:11" x14ac:dyDescent="0.25">
      <c r="G213" s="70"/>
      <c r="H213" s="70"/>
      <c r="I213" s="70"/>
      <c r="J213" s="70"/>
      <c r="K213" s="70"/>
    </row>
    <row r="214" spans="7:11" x14ac:dyDescent="0.25">
      <c r="G214" s="70"/>
      <c r="H214" s="70"/>
      <c r="I214" s="70"/>
      <c r="J214" s="70"/>
      <c r="K214" s="70"/>
    </row>
    <row r="215" spans="7:11" x14ac:dyDescent="0.25">
      <c r="G215" s="70"/>
      <c r="H215" s="70"/>
      <c r="I215" s="70"/>
      <c r="J215" s="70"/>
      <c r="K215" s="70"/>
    </row>
    <row r="216" spans="7:11" x14ac:dyDescent="0.25">
      <c r="G216" s="70"/>
      <c r="H216" s="70"/>
      <c r="I216" s="70"/>
      <c r="J216" s="70"/>
      <c r="K216" s="70"/>
    </row>
    <row r="217" spans="7:11" x14ac:dyDescent="0.25">
      <c r="G217" s="70"/>
      <c r="H217" s="70"/>
      <c r="I217" s="70"/>
      <c r="J217" s="70"/>
      <c r="K217" s="70"/>
    </row>
    <row r="218" spans="7:11" x14ac:dyDescent="0.25">
      <c r="G218" s="70"/>
      <c r="H218" s="70"/>
      <c r="I218" s="70"/>
      <c r="J218" s="70"/>
      <c r="K218" s="70"/>
    </row>
    <row r="219" spans="7:11" x14ac:dyDescent="0.25">
      <c r="G219" s="70"/>
      <c r="H219" s="70"/>
      <c r="I219" s="70"/>
      <c r="J219" s="70"/>
      <c r="K219" s="70"/>
    </row>
    <row r="220" spans="7:11" x14ac:dyDescent="0.25">
      <c r="G220" s="70"/>
      <c r="H220" s="70"/>
      <c r="I220" s="70"/>
      <c r="J220" s="70"/>
      <c r="K220" s="70"/>
    </row>
    <row r="221" spans="7:11" x14ac:dyDescent="0.25">
      <c r="G221" s="70"/>
      <c r="H221" s="70"/>
      <c r="I221" s="70"/>
      <c r="J221" s="70"/>
      <c r="K221" s="70"/>
    </row>
    <row r="222" spans="7:11" x14ac:dyDescent="0.25">
      <c r="G222" s="70"/>
      <c r="H222" s="70"/>
      <c r="I222" s="70"/>
      <c r="J222" s="70"/>
      <c r="K222" s="70"/>
    </row>
    <row r="223" spans="7:11" x14ac:dyDescent="0.25">
      <c r="G223" s="70"/>
      <c r="H223" s="70"/>
      <c r="I223" s="70"/>
      <c r="J223" s="70"/>
      <c r="K223" s="70"/>
    </row>
    <row r="224" spans="7:11" x14ac:dyDescent="0.25">
      <c r="G224" s="70"/>
      <c r="H224" s="70"/>
      <c r="I224" s="70"/>
      <c r="J224" s="70"/>
      <c r="K224" s="70"/>
    </row>
    <row r="225" spans="7:11" x14ac:dyDescent="0.25">
      <c r="G225" s="70"/>
      <c r="H225" s="70"/>
      <c r="I225" s="70"/>
      <c r="J225" s="70"/>
      <c r="K225" s="70"/>
    </row>
    <row r="226" spans="7:11" x14ac:dyDescent="0.25">
      <c r="G226" s="70"/>
      <c r="H226" s="70"/>
      <c r="I226" s="70"/>
      <c r="J226" s="70"/>
      <c r="K226" s="70"/>
    </row>
    <row r="227" spans="7:11" x14ac:dyDescent="0.25">
      <c r="G227" s="70"/>
      <c r="H227" s="70"/>
      <c r="I227" s="70"/>
      <c r="J227" s="70"/>
      <c r="K227" s="70"/>
    </row>
    <row r="228" spans="7:11" x14ac:dyDescent="0.25">
      <c r="G228" s="70"/>
      <c r="H228" s="70"/>
      <c r="I228" s="70"/>
      <c r="J228" s="70"/>
      <c r="K228" s="70"/>
    </row>
    <row r="229" spans="7:11" x14ac:dyDescent="0.25">
      <c r="G229" s="70"/>
      <c r="H229" s="70"/>
      <c r="I229" s="70"/>
      <c r="J229" s="70"/>
      <c r="K229" s="70"/>
    </row>
    <row r="230" spans="7:11" x14ac:dyDescent="0.25">
      <c r="G230" s="70"/>
      <c r="H230" s="70"/>
      <c r="I230" s="70"/>
      <c r="J230" s="70"/>
      <c r="K230" s="70"/>
    </row>
    <row r="231" spans="7:11" x14ac:dyDescent="0.25">
      <c r="G231" s="70"/>
      <c r="H231" s="70"/>
      <c r="I231" s="70"/>
      <c r="J231" s="70"/>
      <c r="K231" s="70"/>
    </row>
    <row r="232" spans="7:11" x14ac:dyDescent="0.25">
      <c r="G232" s="70"/>
      <c r="H232" s="70"/>
      <c r="I232" s="70"/>
      <c r="J232" s="70"/>
      <c r="K232" s="70"/>
    </row>
    <row r="233" spans="7:11" x14ac:dyDescent="0.25">
      <c r="G233" s="70"/>
      <c r="H233" s="70"/>
      <c r="I233" s="70"/>
      <c r="J233" s="70"/>
      <c r="K233" s="70"/>
    </row>
    <row r="234" spans="7:11" x14ac:dyDescent="0.25">
      <c r="G234" s="70"/>
      <c r="H234" s="70"/>
      <c r="I234" s="70"/>
      <c r="J234" s="70"/>
      <c r="K234" s="70"/>
    </row>
    <row r="235" spans="7:11" x14ac:dyDescent="0.25">
      <c r="G235" s="70"/>
      <c r="H235" s="70"/>
      <c r="I235" s="70"/>
      <c r="J235" s="70"/>
      <c r="K235" s="70"/>
    </row>
    <row r="236" spans="7:11" x14ac:dyDescent="0.25">
      <c r="G236" s="70"/>
      <c r="H236" s="70"/>
      <c r="I236" s="70"/>
      <c r="J236" s="70"/>
      <c r="K236" s="70"/>
    </row>
    <row r="237" spans="7:11" x14ac:dyDescent="0.25">
      <c r="G237" s="70"/>
      <c r="H237" s="70"/>
      <c r="I237" s="70"/>
      <c r="J237" s="70"/>
      <c r="K237" s="70"/>
    </row>
    <row r="238" spans="7:11" x14ac:dyDescent="0.25">
      <c r="G238" s="70"/>
      <c r="H238" s="70"/>
      <c r="I238" s="70"/>
      <c r="J238" s="70"/>
      <c r="K238" s="70"/>
    </row>
    <row r="239" spans="7:11" x14ac:dyDescent="0.25">
      <c r="G239" s="70"/>
      <c r="H239" s="70"/>
      <c r="I239" s="70"/>
      <c r="J239" s="70"/>
      <c r="K239" s="70"/>
    </row>
    <row r="240" spans="7:11" x14ac:dyDescent="0.25">
      <c r="G240" s="70"/>
      <c r="H240" s="70"/>
      <c r="I240" s="70"/>
      <c r="J240" s="70"/>
      <c r="K240" s="70"/>
    </row>
    <row r="241" spans="7:11" x14ac:dyDescent="0.25">
      <c r="G241" s="70"/>
      <c r="H241" s="70"/>
      <c r="I241" s="70"/>
      <c r="J241" s="70"/>
      <c r="K241" s="70"/>
    </row>
    <row r="242" spans="7:11" x14ac:dyDescent="0.25">
      <c r="G242" s="70"/>
      <c r="H242" s="70"/>
      <c r="I242" s="70"/>
      <c r="J242" s="70"/>
      <c r="K242" s="70"/>
    </row>
    <row r="243" spans="7:11" x14ac:dyDescent="0.25">
      <c r="G243" s="70"/>
      <c r="H243" s="70"/>
      <c r="I243" s="70"/>
      <c r="J243" s="70"/>
      <c r="K243" s="70"/>
    </row>
    <row r="244" spans="7:11" x14ac:dyDescent="0.25">
      <c r="G244" s="70"/>
      <c r="H244" s="70"/>
      <c r="I244" s="70"/>
      <c r="J244" s="70"/>
      <c r="K244" s="70"/>
    </row>
    <row r="245" spans="7:11" x14ac:dyDescent="0.25">
      <c r="G245" s="70"/>
      <c r="H245" s="70"/>
      <c r="I245" s="70"/>
      <c r="J245" s="70"/>
      <c r="K245" s="70"/>
    </row>
    <row r="246" spans="7:11" x14ac:dyDescent="0.25">
      <c r="G246" s="70"/>
      <c r="H246" s="70"/>
      <c r="I246" s="70"/>
      <c r="J246" s="70"/>
      <c r="K246" s="70"/>
    </row>
    <row r="247" spans="7:11" x14ac:dyDescent="0.25">
      <c r="G247" s="70"/>
      <c r="H247" s="70"/>
      <c r="I247" s="70"/>
      <c r="J247" s="70"/>
      <c r="K247" s="70"/>
    </row>
    <row r="248" spans="7:11" x14ac:dyDescent="0.25">
      <c r="G248" s="70"/>
      <c r="H248" s="70"/>
      <c r="I248" s="70"/>
      <c r="J248" s="70"/>
      <c r="K248" s="70"/>
    </row>
    <row r="249" spans="7:11" x14ac:dyDescent="0.25">
      <c r="G249" s="70"/>
      <c r="H249" s="70"/>
      <c r="I249" s="70"/>
      <c r="J249" s="70"/>
      <c r="K249" s="70"/>
    </row>
    <row r="250" spans="7:11" x14ac:dyDescent="0.25">
      <c r="G250" s="70"/>
      <c r="H250" s="70"/>
      <c r="I250" s="70"/>
      <c r="J250" s="70"/>
      <c r="K250" s="70"/>
    </row>
    <row r="251" spans="7:11" x14ac:dyDescent="0.25">
      <c r="G251" s="70"/>
      <c r="H251" s="70"/>
      <c r="I251" s="70"/>
      <c r="J251" s="70"/>
      <c r="K251" s="70"/>
    </row>
    <row r="252" spans="7:11" x14ac:dyDescent="0.25">
      <c r="G252" s="70"/>
      <c r="H252" s="70"/>
      <c r="I252" s="70"/>
      <c r="J252" s="70"/>
      <c r="K252" s="70"/>
    </row>
    <row r="253" spans="7:11" x14ac:dyDescent="0.25">
      <c r="G253" s="70"/>
      <c r="H253" s="70"/>
      <c r="I253" s="70"/>
      <c r="J253" s="70"/>
      <c r="K253" s="70"/>
    </row>
    <row r="254" spans="7:11" x14ac:dyDescent="0.25">
      <c r="G254" s="70"/>
      <c r="H254" s="70"/>
      <c r="I254" s="70"/>
      <c r="J254" s="70"/>
      <c r="K254" s="70"/>
    </row>
    <row r="255" spans="7:11" x14ac:dyDescent="0.25">
      <c r="G255" s="70"/>
      <c r="H255" s="70"/>
      <c r="I255" s="70"/>
      <c r="J255" s="70"/>
      <c r="K255" s="70"/>
    </row>
    <row r="256" spans="7:11" x14ac:dyDescent="0.25">
      <c r="G256" s="70"/>
      <c r="H256" s="70"/>
      <c r="I256" s="70"/>
      <c r="J256" s="70"/>
      <c r="K256" s="70"/>
    </row>
    <row r="257" spans="7:11" x14ac:dyDescent="0.25">
      <c r="G257" s="70"/>
      <c r="H257" s="70"/>
      <c r="I257" s="70"/>
      <c r="J257" s="70"/>
      <c r="K257" s="70"/>
    </row>
    <row r="258" spans="7:11" x14ac:dyDescent="0.25">
      <c r="G258" s="70"/>
      <c r="H258" s="70"/>
      <c r="I258" s="70"/>
      <c r="J258" s="70"/>
      <c r="K258" s="70"/>
    </row>
    <row r="259" spans="7:11" x14ac:dyDescent="0.25">
      <c r="G259" s="70"/>
      <c r="H259" s="70"/>
      <c r="I259" s="70"/>
      <c r="J259" s="70"/>
      <c r="K259" s="70"/>
    </row>
    <row r="260" spans="7:11" x14ac:dyDescent="0.25">
      <c r="G260" s="70"/>
      <c r="H260" s="70"/>
      <c r="I260" s="70"/>
      <c r="J260" s="70"/>
      <c r="K260" s="70"/>
    </row>
    <row r="261" spans="7:11" x14ac:dyDescent="0.25">
      <c r="G261" s="70"/>
      <c r="H261" s="70"/>
      <c r="I261" s="70"/>
      <c r="J261" s="70"/>
      <c r="K261" s="70"/>
    </row>
    <row r="262" spans="7:11" x14ac:dyDescent="0.25">
      <c r="G262" s="70"/>
      <c r="H262" s="70"/>
      <c r="I262" s="70"/>
      <c r="J262" s="70"/>
      <c r="K262" s="70"/>
    </row>
    <row r="263" spans="7:11" x14ac:dyDescent="0.25">
      <c r="G263" s="70"/>
      <c r="H263" s="70"/>
      <c r="I263" s="70"/>
      <c r="J263" s="70"/>
      <c r="K263" s="70"/>
    </row>
    <row r="264" spans="7:11" x14ac:dyDescent="0.25">
      <c r="G264" s="70"/>
      <c r="H264" s="70"/>
      <c r="I264" s="70"/>
      <c r="J264" s="70"/>
      <c r="K264" s="70"/>
    </row>
    <row r="265" spans="7:11" x14ac:dyDescent="0.25">
      <c r="G265" s="70"/>
      <c r="H265" s="70"/>
      <c r="I265" s="70"/>
      <c r="J265" s="70"/>
      <c r="K265" s="70"/>
    </row>
    <row r="266" spans="7:11" x14ac:dyDescent="0.25">
      <c r="G266" s="70"/>
      <c r="H266" s="70"/>
      <c r="I266" s="70"/>
      <c r="J266" s="70"/>
      <c r="K266" s="70"/>
    </row>
    <row r="267" spans="7:11" x14ac:dyDescent="0.25">
      <c r="G267" s="70"/>
      <c r="H267" s="70"/>
      <c r="I267" s="70"/>
      <c r="J267" s="70"/>
      <c r="K267" s="70"/>
    </row>
    <row r="268" spans="7:11" x14ac:dyDescent="0.25">
      <c r="G268" s="70"/>
      <c r="H268" s="70"/>
      <c r="I268" s="70"/>
      <c r="J268" s="70"/>
      <c r="K268" s="70"/>
    </row>
    <row r="269" spans="7:11" x14ac:dyDescent="0.25">
      <c r="G269" s="70"/>
      <c r="H269" s="70"/>
      <c r="I269" s="70"/>
      <c r="J269" s="70"/>
      <c r="K269" s="70"/>
    </row>
    <row r="270" spans="7:11" x14ac:dyDescent="0.25">
      <c r="G270" s="70"/>
      <c r="H270" s="70"/>
      <c r="I270" s="70"/>
      <c r="J270" s="70"/>
      <c r="K270" s="70"/>
    </row>
    <row r="271" spans="7:11" x14ac:dyDescent="0.25">
      <c r="G271" s="70"/>
      <c r="H271" s="70"/>
      <c r="I271" s="70"/>
      <c r="J271" s="70"/>
      <c r="K271" s="70"/>
    </row>
    <row r="272" spans="7:11" x14ac:dyDescent="0.25">
      <c r="G272" s="70"/>
      <c r="H272" s="70"/>
      <c r="I272" s="70"/>
      <c r="J272" s="70"/>
      <c r="K272" s="70"/>
    </row>
    <row r="273" spans="7:11" x14ac:dyDescent="0.25">
      <c r="G273" s="70"/>
      <c r="H273" s="70"/>
      <c r="I273" s="70"/>
      <c r="J273" s="70"/>
      <c r="K273" s="70"/>
    </row>
    <row r="274" spans="7:11" x14ac:dyDescent="0.25">
      <c r="G274" s="70"/>
      <c r="H274" s="70"/>
      <c r="I274" s="70"/>
      <c r="J274" s="70"/>
      <c r="K274" s="70"/>
    </row>
    <row r="275" spans="7:11" x14ac:dyDescent="0.25">
      <c r="G275" s="70"/>
      <c r="H275" s="70"/>
      <c r="I275" s="70"/>
      <c r="J275" s="70"/>
      <c r="K275" s="70"/>
    </row>
    <row r="276" spans="7:11" x14ac:dyDescent="0.25">
      <c r="G276" s="70"/>
      <c r="H276" s="70"/>
      <c r="I276" s="70"/>
      <c r="J276" s="70"/>
      <c r="K276" s="70"/>
    </row>
    <row r="277" spans="7:11" x14ac:dyDescent="0.25">
      <c r="G277" s="70"/>
      <c r="H277" s="70"/>
      <c r="I277" s="70"/>
      <c r="J277" s="70"/>
      <c r="K277" s="70"/>
    </row>
    <row r="278" spans="7:11" x14ac:dyDescent="0.25">
      <c r="G278" s="70"/>
      <c r="H278" s="70"/>
      <c r="I278" s="70"/>
      <c r="J278" s="70"/>
      <c r="K278" s="70"/>
    </row>
    <row r="279" spans="7:11" x14ac:dyDescent="0.25">
      <c r="G279" s="70"/>
      <c r="H279" s="70"/>
      <c r="I279" s="70"/>
      <c r="J279" s="70"/>
      <c r="K279" s="70"/>
    </row>
    <row r="280" spans="7:11" x14ac:dyDescent="0.25">
      <c r="G280" s="70"/>
      <c r="H280" s="70"/>
      <c r="I280" s="70"/>
      <c r="J280" s="70"/>
      <c r="K280" s="70"/>
    </row>
    <row r="281" spans="7:11" x14ac:dyDescent="0.25">
      <c r="G281" s="70"/>
      <c r="H281" s="70"/>
      <c r="I281" s="70"/>
      <c r="J281" s="70"/>
      <c r="K281" s="70"/>
    </row>
    <row r="282" spans="7:11" x14ac:dyDescent="0.25">
      <c r="G282" s="70"/>
      <c r="H282" s="70"/>
      <c r="I282" s="70"/>
      <c r="J282" s="70"/>
      <c r="K282" s="70"/>
    </row>
    <row r="283" spans="7:11" x14ac:dyDescent="0.25">
      <c r="G283" s="70"/>
      <c r="H283" s="70"/>
      <c r="I283" s="70"/>
      <c r="J283" s="70"/>
      <c r="K283" s="70"/>
    </row>
    <row r="284" spans="7:11" x14ac:dyDescent="0.25">
      <c r="G284" s="70"/>
      <c r="H284" s="70"/>
      <c r="I284" s="70"/>
      <c r="J284" s="70"/>
      <c r="K284" s="70"/>
    </row>
    <row r="285" spans="7:11" x14ac:dyDescent="0.25">
      <c r="G285" s="70"/>
      <c r="H285" s="70"/>
      <c r="I285" s="70"/>
      <c r="J285" s="70"/>
      <c r="K285" s="70"/>
    </row>
    <row r="286" spans="7:11" x14ac:dyDescent="0.25">
      <c r="G286" s="70"/>
      <c r="H286" s="70"/>
      <c r="I286" s="70"/>
      <c r="J286" s="70"/>
      <c r="K286" s="70"/>
    </row>
    <row r="287" spans="7:11" x14ac:dyDescent="0.25">
      <c r="G287" s="70"/>
      <c r="H287" s="70"/>
      <c r="I287" s="70"/>
      <c r="J287" s="70"/>
      <c r="K287" s="70"/>
    </row>
    <row r="288" spans="7:11" x14ac:dyDescent="0.25">
      <c r="G288" s="70"/>
      <c r="H288" s="70"/>
      <c r="I288" s="70"/>
      <c r="J288" s="70"/>
      <c r="K288" s="70"/>
    </row>
    <row r="289" spans="7:11" x14ac:dyDescent="0.25">
      <c r="G289" s="70"/>
      <c r="H289" s="70"/>
      <c r="I289" s="70"/>
      <c r="J289" s="70"/>
      <c r="K289" s="70"/>
    </row>
    <row r="290" spans="7:11" x14ac:dyDescent="0.25">
      <c r="G290" s="70"/>
      <c r="H290" s="70"/>
      <c r="I290" s="70"/>
      <c r="J290" s="70"/>
      <c r="K290" s="70"/>
    </row>
    <row r="291" spans="7:11" x14ac:dyDescent="0.25">
      <c r="G291" s="70"/>
      <c r="H291" s="70"/>
      <c r="I291" s="70"/>
      <c r="J291" s="70"/>
      <c r="K291" s="70"/>
    </row>
    <row r="292" spans="7:11" x14ac:dyDescent="0.25">
      <c r="G292" s="70"/>
      <c r="H292" s="70"/>
      <c r="I292" s="70"/>
      <c r="J292" s="70"/>
      <c r="K292" s="70"/>
    </row>
    <row r="293" spans="7:11" x14ac:dyDescent="0.25">
      <c r="G293" s="70"/>
      <c r="H293" s="70"/>
      <c r="I293" s="70"/>
      <c r="J293" s="70"/>
      <c r="K293" s="70"/>
    </row>
    <row r="294" spans="7:11" x14ac:dyDescent="0.25">
      <c r="G294" s="70"/>
      <c r="H294" s="70"/>
      <c r="I294" s="70"/>
      <c r="J294" s="70"/>
      <c r="K294" s="70"/>
    </row>
    <row r="295" spans="7:11" x14ac:dyDescent="0.25">
      <c r="G295" s="70"/>
      <c r="H295" s="70"/>
      <c r="I295" s="70"/>
      <c r="J295" s="70"/>
      <c r="K295" s="70"/>
    </row>
    <row r="296" spans="7:11" x14ac:dyDescent="0.25">
      <c r="G296" s="70"/>
      <c r="H296" s="70"/>
      <c r="I296" s="70"/>
      <c r="J296" s="70"/>
      <c r="K296" s="70"/>
    </row>
    <row r="297" spans="7:11" x14ac:dyDescent="0.25">
      <c r="G297" s="70"/>
      <c r="H297" s="70"/>
      <c r="I297" s="70"/>
      <c r="J297" s="70"/>
      <c r="K297" s="70"/>
    </row>
    <row r="298" spans="7:11" x14ac:dyDescent="0.25">
      <c r="G298" s="70"/>
      <c r="H298" s="70"/>
      <c r="I298" s="70"/>
      <c r="J298" s="70"/>
      <c r="K298" s="70"/>
    </row>
    <row r="299" spans="7:11" x14ac:dyDescent="0.25">
      <c r="G299" s="70"/>
      <c r="H299" s="70"/>
      <c r="I299" s="70"/>
      <c r="J299" s="70"/>
      <c r="K299" s="70"/>
    </row>
    <row r="300" spans="7:11" x14ac:dyDescent="0.25">
      <c r="G300" s="70"/>
      <c r="H300" s="70"/>
      <c r="I300" s="70"/>
      <c r="J300" s="70"/>
      <c r="K300" s="70"/>
    </row>
    <row r="301" spans="7:11" x14ac:dyDescent="0.25">
      <c r="G301" s="70"/>
      <c r="H301" s="70"/>
      <c r="I301" s="70"/>
      <c r="J301" s="70"/>
      <c r="K301" s="70"/>
    </row>
    <row r="302" spans="7:11" x14ac:dyDescent="0.25">
      <c r="G302" s="70"/>
      <c r="H302" s="70"/>
      <c r="I302" s="70"/>
      <c r="J302" s="70"/>
      <c r="K302" s="70"/>
    </row>
    <row r="303" spans="7:11" x14ac:dyDescent="0.25">
      <c r="G303" s="70"/>
      <c r="H303" s="70"/>
      <c r="I303" s="70"/>
      <c r="J303" s="70"/>
      <c r="K303" s="70"/>
    </row>
    <row r="304" spans="7:11" x14ac:dyDescent="0.25">
      <c r="G304" s="70"/>
      <c r="H304" s="70"/>
      <c r="I304" s="70"/>
      <c r="J304" s="70"/>
      <c r="K304" s="70"/>
    </row>
    <row r="305" spans="7:11" x14ac:dyDescent="0.25">
      <c r="G305" s="70"/>
      <c r="H305" s="70"/>
      <c r="I305" s="70"/>
      <c r="J305" s="70"/>
      <c r="K305" s="70"/>
    </row>
    <row r="306" spans="7:11" x14ac:dyDescent="0.25">
      <c r="G306" s="70"/>
      <c r="H306" s="70"/>
      <c r="I306" s="70"/>
      <c r="J306" s="70"/>
      <c r="K306" s="70"/>
    </row>
    <row r="307" spans="7:11" x14ac:dyDescent="0.25">
      <c r="G307" s="70"/>
      <c r="H307" s="70"/>
      <c r="I307" s="70"/>
      <c r="J307" s="70"/>
      <c r="K307" s="70"/>
    </row>
    <row r="308" spans="7:11" x14ac:dyDescent="0.25">
      <c r="G308" s="70"/>
      <c r="H308" s="70"/>
      <c r="I308" s="70"/>
      <c r="J308" s="70"/>
      <c r="K308" s="70"/>
    </row>
    <row r="309" spans="7:11" x14ac:dyDescent="0.25">
      <c r="G309" s="70"/>
      <c r="H309" s="70"/>
      <c r="I309" s="70"/>
      <c r="J309" s="70"/>
      <c r="K309" s="70"/>
    </row>
    <row r="310" spans="7:11" x14ac:dyDescent="0.25">
      <c r="G310" s="70"/>
      <c r="H310" s="70"/>
      <c r="I310" s="70"/>
      <c r="J310" s="70"/>
      <c r="K310" s="70"/>
    </row>
    <row r="311" spans="7:11" x14ac:dyDescent="0.25">
      <c r="G311" s="70"/>
      <c r="H311" s="70"/>
      <c r="I311" s="70"/>
      <c r="J311" s="70"/>
      <c r="K311" s="70"/>
    </row>
    <row r="312" spans="7:11" x14ac:dyDescent="0.25">
      <c r="G312" s="70"/>
      <c r="H312" s="70"/>
      <c r="I312" s="70"/>
      <c r="J312" s="70"/>
      <c r="K312" s="70"/>
    </row>
    <row r="313" spans="7:11" x14ac:dyDescent="0.25">
      <c r="G313" s="70"/>
      <c r="H313" s="70"/>
      <c r="I313" s="70"/>
      <c r="J313" s="70"/>
      <c r="K313" s="70"/>
    </row>
    <row r="314" spans="7:11" x14ac:dyDescent="0.25">
      <c r="G314" s="70"/>
      <c r="H314" s="70"/>
      <c r="I314" s="70"/>
      <c r="J314" s="70"/>
      <c r="K314" s="70"/>
    </row>
    <row r="315" spans="7:11" x14ac:dyDescent="0.25">
      <c r="G315" s="70"/>
      <c r="H315" s="70"/>
      <c r="I315" s="70"/>
      <c r="J315" s="70"/>
      <c r="K315" s="70"/>
    </row>
    <row r="316" spans="7:11" x14ac:dyDescent="0.25">
      <c r="G316" s="70"/>
      <c r="H316" s="70"/>
      <c r="I316" s="70"/>
      <c r="J316" s="70"/>
      <c r="K316" s="70"/>
    </row>
    <row r="317" spans="7:11" x14ac:dyDescent="0.25">
      <c r="G317" s="70"/>
      <c r="H317" s="70"/>
      <c r="I317" s="70"/>
      <c r="J317" s="70"/>
      <c r="K317" s="70"/>
    </row>
    <row r="318" spans="7:11" x14ac:dyDescent="0.25">
      <c r="G318" s="70"/>
      <c r="H318" s="70"/>
      <c r="I318" s="70"/>
      <c r="J318" s="70"/>
      <c r="K318" s="70"/>
    </row>
    <row r="319" spans="7:11" x14ac:dyDescent="0.25">
      <c r="G319" s="70"/>
      <c r="H319" s="70"/>
      <c r="I319" s="70"/>
      <c r="J319" s="70"/>
      <c r="K319" s="70"/>
    </row>
    <row r="320" spans="7:11" x14ac:dyDescent="0.25">
      <c r="G320" s="70"/>
      <c r="H320" s="70"/>
      <c r="I320" s="70"/>
      <c r="J320" s="70"/>
      <c r="K320" s="70"/>
    </row>
    <row r="321" spans="7:11" x14ac:dyDescent="0.25">
      <c r="G321" s="70"/>
      <c r="H321" s="70"/>
      <c r="I321" s="70"/>
      <c r="J321" s="70"/>
      <c r="K321" s="70"/>
    </row>
    <row r="322" spans="7:11" x14ac:dyDescent="0.25">
      <c r="G322" s="70"/>
      <c r="H322" s="70"/>
      <c r="I322" s="70"/>
      <c r="J322" s="70"/>
      <c r="K322" s="70"/>
    </row>
    <row r="323" spans="7:11" x14ac:dyDescent="0.25">
      <c r="G323" s="70"/>
      <c r="H323" s="70"/>
      <c r="I323" s="70"/>
      <c r="J323" s="70"/>
      <c r="K323" s="70"/>
    </row>
    <row r="324" spans="7:11" x14ac:dyDescent="0.25">
      <c r="G324" s="70"/>
      <c r="H324" s="70"/>
      <c r="I324" s="70"/>
      <c r="J324" s="70"/>
      <c r="K324" s="70"/>
    </row>
    <row r="325" spans="7:11" x14ac:dyDescent="0.25">
      <c r="G325" s="70"/>
      <c r="H325" s="70"/>
      <c r="I325" s="70"/>
      <c r="J325" s="70"/>
      <c r="K325" s="70"/>
    </row>
    <row r="326" spans="7:11" x14ac:dyDescent="0.25">
      <c r="G326" s="70"/>
      <c r="H326" s="70"/>
      <c r="I326" s="70"/>
      <c r="J326" s="70"/>
      <c r="K326" s="70"/>
    </row>
    <row r="327" spans="7:11" x14ac:dyDescent="0.25">
      <c r="G327" s="70"/>
      <c r="H327" s="70"/>
      <c r="I327" s="70"/>
      <c r="J327" s="70"/>
      <c r="K327" s="70"/>
    </row>
    <row r="328" spans="7:11" x14ac:dyDescent="0.25">
      <c r="G328" s="70"/>
      <c r="H328" s="70"/>
      <c r="I328" s="70"/>
      <c r="J328" s="70"/>
      <c r="K328" s="70"/>
    </row>
    <row r="329" spans="7:11" x14ac:dyDescent="0.25">
      <c r="G329" s="70"/>
      <c r="H329" s="70"/>
      <c r="I329" s="70"/>
      <c r="J329" s="70"/>
      <c r="K329" s="70"/>
    </row>
    <row r="330" spans="7:11" x14ac:dyDescent="0.25">
      <c r="G330" s="70"/>
      <c r="H330" s="70"/>
      <c r="I330" s="70"/>
      <c r="J330" s="70"/>
      <c r="K330" s="70"/>
    </row>
    <row r="331" spans="7:11" x14ac:dyDescent="0.25">
      <c r="G331" s="70"/>
      <c r="H331" s="70"/>
      <c r="I331" s="70"/>
      <c r="J331" s="70"/>
      <c r="K331" s="70"/>
    </row>
    <row r="332" spans="7:11" x14ac:dyDescent="0.25">
      <c r="G332" s="70"/>
      <c r="H332" s="70"/>
      <c r="I332" s="70"/>
      <c r="J332" s="70"/>
      <c r="K332" s="70"/>
    </row>
    <row r="333" spans="7:11" x14ac:dyDescent="0.25">
      <c r="G333" s="70"/>
      <c r="H333" s="70"/>
      <c r="I333" s="70"/>
      <c r="J333" s="70"/>
      <c r="K333" s="70"/>
    </row>
    <row r="334" spans="7:11" x14ac:dyDescent="0.25">
      <c r="G334" s="70"/>
      <c r="H334" s="70"/>
      <c r="I334" s="70"/>
      <c r="J334" s="70"/>
      <c r="K334" s="70"/>
    </row>
    <row r="335" spans="7:11" x14ac:dyDescent="0.25">
      <c r="G335" s="70"/>
      <c r="H335" s="70"/>
      <c r="I335" s="70"/>
      <c r="J335" s="70"/>
      <c r="K335" s="70"/>
    </row>
    <row r="336" spans="7:11" x14ac:dyDescent="0.25">
      <c r="G336" s="70"/>
      <c r="H336" s="70"/>
      <c r="I336" s="70"/>
      <c r="J336" s="70"/>
      <c r="K336" s="70"/>
    </row>
    <row r="337" spans="7:11" x14ac:dyDescent="0.25">
      <c r="G337" s="70"/>
      <c r="H337" s="70"/>
      <c r="I337" s="70"/>
      <c r="J337" s="70"/>
      <c r="K337" s="70"/>
    </row>
    <row r="338" spans="7:11" x14ac:dyDescent="0.25">
      <c r="G338" s="70"/>
      <c r="H338" s="70"/>
      <c r="I338" s="70"/>
      <c r="J338" s="70"/>
      <c r="K338" s="70"/>
    </row>
  </sheetData>
  <sheetProtection password="E033" sheet="1" objects="1" scenarios="1"/>
  <mergeCells count="2">
    <mergeCell ref="C23:G23"/>
    <mergeCell ref="C127:G127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8"/>
  <sheetViews>
    <sheetView topLeftCell="A13" zoomScaleNormal="100" workbookViewId="0">
      <pane ySplit="12" topLeftCell="A25" activePane="bottomLeft" state="frozen"/>
      <selection activeCell="A13" sqref="A13"/>
      <selection pane="bottomLeft" activeCell="C17" sqref="C17"/>
    </sheetView>
  </sheetViews>
  <sheetFormatPr defaultRowHeight="15" x14ac:dyDescent="0.25"/>
  <cols>
    <col min="1" max="1" width="9.28515625" style="69" bestFit="1" customWidth="1"/>
    <col min="2" max="2" width="10.42578125" style="69" bestFit="1" customWidth="1"/>
    <col min="3" max="3" width="9.28515625" style="69" bestFit="1" customWidth="1"/>
    <col min="4" max="6" width="11.42578125" style="69" bestFit="1" customWidth="1"/>
    <col min="7" max="7" width="9.28515625" style="69" bestFit="1" customWidth="1"/>
    <col min="8" max="8" width="11.140625" style="69" customWidth="1"/>
    <col min="9" max="9" width="16.28515625" style="69" customWidth="1"/>
    <col min="10" max="16384" width="9.140625" style="69"/>
  </cols>
  <sheetData>
    <row r="1" spans="2:11" hidden="1" x14ac:dyDescent="0.25">
      <c r="B1" s="69" t="s">
        <v>0</v>
      </c>
      <c r="C1" s="69" t="s">
        <v>1</v>
      </c>
      <c r="D1" s="69" t="s">
        <v>2</v>
      </c>
      <c r="E1" s="69" t="s">
        <v>3</v>
      </c>
      <c r="F1" s="69" t="s">
        <v>4</v>
      </c>
      <c r="G1" s="69" t="s">
        <v>5</v>
      </c>
      <c r="H1" s="69" t="s">
        <v>6</v>
      </c>
    </row>
    <row r="2" spans="2:11" hidden="1" x14ac:dyDescent="0.25">
      <c r="B2" s="92">
        <v>38825</v>
      </c>
      <c r="C2" s="69" t="s">
        <v>7</v>
      </c>
      <c r="D2" s="69">
        <f>SUM(C17)</f>
        <v>75</v>
      </c>
      <c r="E2" s="69">
        <f>SUM(C18)</f>
        <v>65</v>
      </c>
      <c r="F2" s="69">
        <f>SUM(C19)</f>
        <v>20</v>
      </c>
      <c r="G2" s="69">
        <f>ROUND(+(D2-E2)/LN((D2-F2)/(E2-F2)),1)</f>
        <v>49.8</v>
      </c>
      <c r="H2" s="69">
        <f>ROUND(1/((LN((D2-F2)/(E2-F2))*49.33)/(D2-E2))^1.28,2)</f>
        <v>1.01</v>
      </c>
    </row>
    <row r="3" spans="2:11" hidden="1" x14ac:dyDescent="0.25">
      <c r="B3" s="69" t="s">
        <v>8</v>
      </c>
      <c r="H3" s="69">
        <f>ROUND(((LN((D2-F2)/(E2-F2))*49.33)/(D2-E2))^1.28,2)</f>
        <v>0.99</v>
      </c>
    </row>
    <row r="4" spans="2:11" hidden="1" x14ac:dyDescent="0.25"/>
    <row r="5" spans="2:11" hidden="1" x14ac:dyDescent="0.25">
      <c r="D5" s="69" t="s">
        <v>37</v>
      </c>
    </row>
    <row r="6" spans="2:11" hidden="1" x14ac:dyDescent="0.25">
      <c r="C6" s="69" t="s">
        <v>10</v>
      </c>
      <c r="D6" s="93">
        <v>10.6227</v>
      </c>
    </row>
    <row r="7" spans="2:11" hidden="1" x14ac:dyDescent="0.25">
      <c r="C7" s="69" t="s">
        <v>11</v>
      </c>
      <c r="D7" s="94">
        <v>0.63095999999999997</v>
      </c>
      <c r="E7" s="2"/>
      <c r="F7" s="2"/>
      <c r="G7" s="2"/>
      <c r="H7" s="2"/>
      <c r="I7" s="2"/>
    </row>
    <row r="8" spans="2:11" ht="15.75" hidden="1" thickBot="1" x14ac:dyDescent="0.3">
      <c r="C8" s="69" t="s">
        <v>12</v>
      </c>
      <c r="D8" s="95">
        <v>1.2296</v>
      </c>
      <c r="E8" s="2"/>
      <c r="F8" s="2"/>
      <c r="G8" s="2"/>
      <c r="H8" s="2"/>
      <c r="I8" s="2"/>
    </row>
    <row r="9" spans="2:11" ht="15.75" hidden="1" thickBot="1" x14ac:dyDescent="0.3">
      <c r="C9" s="69" t="s">
        <v>13</v>
      </c>
      <c r="D9" s="96">
        <v>0.11362999999999999</v>
      </c>
      <c r="E9" s="2" t="s">
        <v>14</v>
      </c>
      <c r="F9" s="2"/>
      <c r="G9" s="2"/>
      <c r="H9" s="2"/>
      <c r="I9" s="2"/>
    </row>
    <row r="10" spans="2:11" hidden="1" x14ac:dyDescent="0.25">
      <c r="C10" s="69" t="s">
        <v>15</v>
      </c>
      <c r="D10" s="97">
        <v>0</v>
      </c>
      <c r="E10" s="2"/>
      <c r="F10" s="2"/>
      <c r="G10" s="2"/>
      <c r="H10" s="2"/>
      <c r="I10" s="2"/>
    </row>
    <row r="11" spans="2:11" hidden="1" x14ac:dyDescent="0.25">
      <c r="E11" s="4"/>
      <c r="H11" s="2"/>
      <c r="I11" s="2"/>
      <c r="J11" s="2"/>
      <c r="K11" s="2"/>
    </row>
    <row r="12" spans="2:11" hidden="1" x14ac:dyDescent="0.25">
      <c r="H12" s="2"/>
      <c r="I12" s="2"/>
      <c r="J12" s="2"/>
      <c r="K12" s="2"/>
    </row>
    <row r="13" spans="2:11" ht="18" x14ac:dyDescent="0.25">
      <c r="B13" s="80" t="s">
        <v>42</v>
      </c>
      <c r="C13" s="98"/>
      <c r="D13" s="98"/>
      <c r="E13" s="4"/>
      <c r="H13" s="2"/>
      <c r="I13" s="2"/>
      <c r="J13" s="2"/>
      <c r="K13" s="2"/>
    </row>
    <row r="14" spans="2:11" x14ac:dyDescent="0.25">
      <c r="B14" s="99" t="s">
        <v>16</v>
      </c>
      <c r="C14" s="100"/>
      <c r="D14" s="100"/>
      <c r="E14" s="100"/>
      <c r="F14" s="100"/>
      <c r="G14" s="100"/>
      <c r="H14" s="2"/>
      <c r="I14" s="2"/>
      <c r="J14" s="2"/>
      <c r="K14" s="2"/>
    </row>
    <row r="15" spans="2:11" x14ac:dyDescent="0.25">
      <c r="B15" s="58"/>
      <c r="H15" s="2"/>
      <c r="I15" s="2"/>
      <c r="J15" s="2"/>
      <c r="K15" s="2"/>
    </row>
    <row r="16" spans="2:11" ht="15.75" thickBot="1" x14ac:dyDescent="0.3">
      <c r="B16" s="5"/>
      <c r="C16" s="5"/>
      <c r="D16" s="2"/>
      <c r="E16" s="2"/>
      <c r="F16" s="6"/>
      <c r="G16" s="2"/>
      <c r="H16" s="2"/>
      <c r="I16" s="2"/>
      <c r="J16" s="2"/>
      <c r="K16" s="2"/>
    </row>
    <row r="17" spans="1:14" ht="21" thickBot="1" x14ac:dyDescent="0.35">
      <c r="B17" s="7" t="s">
        <v>2</v>
      </c>
      <c r="C17" s="79">
        <v>75</v>
      </c>
      <c r="D17" s="8" t="s">
        <v>17</v>
      </c>
      <c r="E17" s="2" t="s">
        <v>18</v>
      </c>
      <c r="F17" s="2"/>
      <c r="G17" s="2"/>
      <c r="H17" s="2"/>
      <c r="I17" s="2"/>
      <c r="J17" s="2"/>
      <c r="K17" s="2"/>
    </row>
    <row r="18" spans="1:14" ht="21" thickBot="1" x14ac:dyDescent="0.35">
      <c r="B18" s="9" t="s">
        <v>3</v>
      </c>
      <c r="C18" s="79">
        <v>65</v>
      </c>
      <c r="D18" s="10" t="s">
        <v>17</v>
      </c>
      <c r="E18" s="2" t="s">
        <v>19</v>
      </c>
      <c r="F18" s="2"/>
      <c r="G18" s="2">
        <f>H3</f>
        <v>0.99</v>
      </c>
      <c r="H18" s="2"/>
      <c r="I18" s="2"/>
      <c r="J18" s="2"/>
      <c r="K18" s="2"/>
    </row>
    <row r="19" spans="1:14" ht="21" thickBot="1" x14ac:dyDescent="0.35">
      <c r="B19" s="11" t="s">
        <v>20</v>
      </c>
      <c r="C19" s="79">
        <v>20</v>
      </c>
      <c r="D19" s="12" t="s">
        <v>17</v>
      </c>
      <c r="E19" s="2" t="s">
        <v>5</v>
      </c>
      <c r="F19" s="2"/>
      <c r="G19" s="2">
        <f>G2</f>
        <v>49.8</v>
      </c>
      <c r="H19" s="2"/>
      <c r="I19" s="2"/>
      <c r="J19" s="2"/>
      <c r="K19" s="2"/>
    </row>
    <row r="20" spans="1:14" x14ac:dyDescent="0.25">
      <c r="B20" s="2"/>
      <c r="C20" s="13" t="s">
        <v>14</v>
      </c>
      <c r="D20" s="13" t="s">
        <v>14</v>
      </c>
      <c r="E20" s="13" t="s">
        <v>14</v>
      </c>
      <c r="F20" s="13" t="s">
        <v>14</v>
      </c>
      <c r="G20" s="13" t="s">
        <v>14</v>
      </c>
      <c r="H20" s="2"/>
      <c r="I20" s="2"/>
      <c r="J20" s="2"/>
      <c r="K20" s="2"/>
    </row>
    <row r="21" spans="1:14" x14ac:dyDescent="0.25">
      <c r="B21" s="2"/>
      <c r="C21" s="2"/>
      <c r="D21" s="2"/>
      <c r="E21" s="2"/>
      <c r="F21" s="2"/>
      <c r="G21" s="2"/>
      <c r="H21" s="2" t="s">
        <v>14</v>
      </c>
      <c r="I21" s="2" t="s">
        <v>14</v>
      </c>
      <c r="J21" s="2" t="s">
        <v>14</v>
      </c>
      <c r="K21" s="2" t="s">
        <v>14</v>
      </c>
      <c r="L21" s="69" t="s">
        <v>14</v>
      </c>
      <c r="M21" s="69" t="s">
        <v>14</v>
      </c>
      <c r="N21" s="69" t="s">
        <v>14</v>
      </c>
    </row>
    <row r="22" spans="1:14" ht="30.75" thickBot="1" x14ac:dyDescent="0.45">
      <c r="A22" s="14" t="s">
        <v>49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ht="20.25" x14ac:dyDescent="0.3">
      <c r="A23" s="46" t="s">
        <v>22</v>
      </c>
      <c r="B23" s="47" t="s">
        <v>23</v>
      </c>
      <c r="C23" s="111" t="s">
        <v>24</v>
      </c>
      <c r="D23" s="112"/>
      <c r="E23" s="112"/>
      <c r="F23" s="112"/>
      <c r="G23" s="112"/>
      <c r="H23" s="101"/>
      <c r="I23" s="2"/>
      <c r="J23" s="2"/>
      <c r="K23" s="2"/>
    </row>
    <row r="24" spans="1:14" ht="15.75" thickBot="1" x14ac:dyDescent="0.3">
      <c r="A24" s="45" t="s">
        <v>25</v>
      </c>
      <c r="B24" s="45" t="s">
        <v>26</v>
      </c>
      <c r="C24" s="45" t="s">
        <v>46</v>
      </c>
      <c r="D24" s="45" t="s">
        <v>43</v>
      </c>
      <c r="E24" s="45" t="s">
        <v>44</v>
      </c>
      <c r="F24" s="45" t="s">
        <v>45</v>
      </c>
      <c r="G24" s="45" t="s">
        <v>47</v>
      </c>
      <c r="H24" s="45" t="s">
        <v>48</v>
      </c>
      <c r="I24" s="18"/>
      <c r="J24" s="17"/>
      <c r="K24" s="70"/>
    </row>
    <row r="25" spans="1:14" ht="15.75" thickBot="1" x14ac:dyDescent="0.3">
      <c r="A25" s="81">
        <v>1</v>
      </c>
      <c r="B25" s="82">
        <f t="shared" ref="B25:B56" si="0">SUM(A25*37.5)</f>
        <v>37.5</v>
      </c>
      <c r="C25" s="74">
        <f t="shared" ref="C25:H56" si="1">ROUND((50/49.8*($D$6*(C$24/1000)^$D$7*$G$2^($D$8+$D$9*C$24/1000)*EXP(-$D$10*($B25*1.2)/C$24)))*($B25*1.2)/1000,0)*1.025</f>
        <v>31.774999999999999</v>
      </c>
      <c r="D25" s="74">
        <f t="shared" si="1"/>
        <v>43.05</v>
      </c>
      <c r="E25" s="74">
        <f t="shared" si="1"/>
        <v>48.174999999999997</v>
      </c>
      <c r="F25" s="74">
        <f t="shared" si="1"/>
        <v>56.374999999999993</v>
      </c>
      <c r="G25" s="74">
        <f t="shared" si="1"/>
        <v>68.674999999999997</v>
      </c>
      <c r="H25" s="74">
        <f t="shared" si="1"/>
        <v>92.249999999999986</v>
      </c>
      <c r="I25" s="70"/>
      <c r="J25" s="70"/>
      <c r="K25" s="70"/>
    </row>
    <row r="26" spans="1:14" ht="15.75" thickBot="1" x14ac:dyDescent="0.3">
      <c r="A26" s="72">
        <v>2</v>
      </c>
      <c r="B26" s="45">
        <f t="shared" si="0"/>
        <v>75</v>
      </c>
      <c r="C26" s="74">
        <f t="shared" si="1"/>
        <v>64.574999999999989</v>
      </c>
      <c r="D26" s="74">
        <f t="shared" si="1"/>
        <v>87.124999999999986</v>
      </c>
      <c r="E26" s="74">
        <f t="shared" si="1"/>
        <v>97.374999999999986</v>
      </c>
      <c r="F26" s="74">
        <f t="shared" si="1"/>
        <v>111.72499999999999</v>
      </c>
      <c r="G26" s="74">
        <f t="shared" si="1"/>
        <v>138.375</v>
      </c>
      <c r="H26" s="74">
        <f t="shared" si="1"/>
        <v>185.52499999999998</v>
      </c>
      <c r="I26" s="70"/>
      <c r="J26" s="70"/>
      <c r="K26" s="70"/>
    </row>
    <row r="27" spans="1:14" ht="15.75" thickBot="1" x14ac:dyDescent="0.3">
      <c r="A27" s="72">
        <v>3</v>
      </c>
      <c r="B27" s="45">
        <f t="shared" si="0"/>
        <v>112.5</v>
      </c>
      <c r="C27" s="74">
        <f t="shared" si="1"/>
        <v>96.35</v>
      </c>
      <c r="D27" s="74">
        <f t="shared" si="1"/>
        <v>130.17499999999998</v>
      </c>
      <c r="E27" s="74">
        <f t="shared" si="1"/>
        <v>145.54999999999998</v>
      </c>
      <c r="F27" s="74">
        <f t="shared" si="1"/>
        <v>168.1</v>
      </c>
      <c r="G27" s="74">
        <f t="shared" si="1"/>
        <v>207.04999999999998</v>
      </c>
      <c r="H27" s="74">
        <f t="shared" si="1"/>
        <v>277.77499999999998</v>
      </c>
      <c r="I27" s="70"/>
      <c r="J27" s="70"/>
      <c r="K27" s="70"/>
    </row>
    <row r="28" spans="1:14" ht="15.75" thickBot="1" x14ac:dyDescent="0.3">
      <c r="A28" s="72">
        <v>4</v>
      </c>
      <c r="B28" s="45">
        <f t="shared" si="0"/>
        <v>150</v>
      </c>
      <c r="C28" s="74">
        <f t="shared" si="1"/>
        <v>128.125</v>
      </c>
      <c r="D28" s="74">
        <f t="shared" si="1"/>
        <v>174.24999999999997</v>
      </c>
      <c r="E28" s="74">
        <f t="shared" si="1"/>
        <v>193.72499999999999</v>
      </c>
      <c r="F28" s="74">
        <f t="shared" si="1"/>
        <v>223.45</v>
      </c>
      <c r="G28" s="74">
        <f t="shared" si="1"/>
        <v>275.72499999999997</v>
      </c>
      <c r="H28" s="74">
        <f t="shared" si="1"/>
        <v>371.04999999999995</v>
      </c>
      <c r="I28" s="70"/>
      <c r="J28" s="70"/>
      <c r="K28" s="70"/>
    </row>
    <row r="29" spans="1:14" ht="15.75" thickBot="1" x14ac:dyDescent="0.3">
      <c r="A29" s="72">
        <v>5</v>
      </c>
      <c r="B29" s="45">
        <f t="shared" si="0"/>
        <v>187.5</v>
      </c>
      <c r="C29" s="74">
        <f t="shared" si="1"/>
        <v>160.92499999999998</v>
      </c>
      <c r="D29" s="74">
        <f t="shared" si="1"/>
        <v>217.29999999999998</v>
      </c>
      <c r="E29" s="74">
        <f t="shared" si="1"/>
        <v>241.89999999999998</v>
      </c>
      <c r="F29" s="74">
        <f t="shared" si="1"/>
        <v>279.82499999999999</v>
      </c>
      <c r="G29" s="74">
        <f t="shared" si="1"/>
        <v>345.42499999999995</v>
      </c>
      <c r="H29" s="74">
        <f t="shared" si="1"/>
        <v>463.29999999999995</v>
      </c>
      <c r="I29" s="70"/>
      <c r="J29" s="70"/>
      <c r="K29" s="70"/>
    </row>
    <row r="30" spans="1:14" ht="15.75" thickBot="1" x14ac:dyDescent="0.3">
      <c r="A30" s="72">
        <v>6</v>
      </c>
      <c r="B30" s="45">
        <f t="shared" si="0"/>
        <v>225</v>
      </c>
      <c r="C30" s="74">
        <f t="shared" si="1"/>
        <v>192.7</v>
      </c>
      <c r="D30" s="74">
        <f t="shared" si="1"/>
        <v>261.375</v>
      </c>
      <c r="E30" s="74">
        <f t="shared" si="1"/>
        <v>291.09999999999997</v>
      </c>
      <c r="F30" s="74">
        <f t="shared" si="1"/>
        <v>336.2</v>
      </c>
      <c r="G30" s="74">
        <f t="shared" si="1"/>
        <v>414.09999999999997</v>
      </c>
      <c r="H30" s="74">
        <f t="shared" si="1"/>
        <v>556.57499999999993</v>
      </c>
      <c r="I30" s="70"/>
      <c r="J30" s="70"/>
      <c r="K30" s="70"/>
    </row>
    <row r="31" spans="1:14" ht="15.75" thickBot="1" x14ac:dyDescent="0.3">
      <c r="A31" s="72">
        <v>7</v>
      </c>
      <c r="B31" s="45">
        <f t="shared" si="0"/>
        <v>262.5</v>
      </c>
      <c r="C31" s="74">
        <f t="shared" si="1"/>
        <v>224.47499999999999</v>
      </c>
      <c r="D31" s="74">
        <f t="shared" si="1"/>
        <v>304.42499999999995</v>
      </c>
      <c r="E31" s="74">
        <f t="shared" si="1"/>
        <v>339.27499999999998</v>
      </c>
      <c r="F31" s="74">
        <f t="shared" si="1"/>
        <v>391.54999999999995</v>
      </c>
      <c r="G31" s="74">
        <f t="shared" si="1"/>
        <v>482.77499999999998</v>
      </c>
      <c r="H31" s="74">
        <f t="shared" si="1"/>
        <v>648.82499999999993</v>
      </c>
      <c r="I31" s="70"/>
      <c r="J31" s="70"/>
      <c r="K31" s="70"/>
    </row>
    <row r="32" spans="1:14" ht="15.75" thickBot="1" x14ac:dyDescent="0.3">
      <c r="A32" s="72">
        <v>8</v>
      </c>
      <c r="B32" s="45">
        <f t="shared" si="0"/>
        <v>300</v>
      </c>
      <c r="C32" s="74">
        <f t="shared" si="1"/>
        <v>257.27499999999998</v>
      </c>
      <c r="D32" s="74">
        <f t="shared" si="1"/>
        <v>348.49999999999994</v>
      </c>
      <c r="E32" s="74">
        <f t="shared" si="1"/>
        <v>387.45</v>
      </c>
      <c r="F32" s="74">
        <f t="shared" si="1"/>
        <v>447.92499999999995</v>
      </c>
      <c r="G32" s="74">
        <f t="shared" si="1"/>
        <v>552.47499999999991</v>
      </c>
      <c r="H32" s="74">
        <f t="shared" si="1"/>
        <v>741.07499999999993</v>
      </c>
      <c r="I32" s="70"/>
      <c r="J32" s="70"/>
      <c r="K32" s="70"/>
    </row>
    <row r="33" spans="1:11" ht="15.75" thickBot="1" x14ac:dyDescent="0.3">
      <c r="A33" s="72">
        <v>9</v>
      </c>
      <c r="B33" s="45">
        <f t="shared" si="0"/>
        <v>337.5</v>
      </c>
      <c r="C33" s="74">
        <f t="shared" si="1"/>
        <v>289.04999999999995</v>
      </c>
      <c r="D33" s="74">
        <f t="shared" si="1"/>
        <v>391.54999999999995</v>
      </c>
      <c r="E33" s="74">
        <f t="shared" si="1"/>
        <v>435.62499999999994</v>
      </c>
      <c r="F33" s="74">
        <f t="shared" si="1"/>
        <v>504.29999999999995</v>
      </c>
      <c r="G33" s="74">
        <f t="shared" si="1"/>
        <v>621.15</v>
      </c>
      <c r="H33" s="74">
        <f t="shared" si="1"/>
        <v>834.34999999999991</v>
      </c>
      <c r="I33" s="70"/>
      <c r="J33" s="70"/>
      <c r="K33" s="70"/>
    </row>
    <row r="34" spans="1:11" ht="15.75" thickBot="1" x14ac:dyDescent="0.3">
      <c r="A34" s="72">
        <v>10</v>
      </c>
      <c r="B34" s="45">
        <f t="shared" si="0"/>
        <v>375</v>
      </c>
      <c r="C34" s="74">
        <f t="shared" si="1"/>
        <v>320.82499999999999</v>
      </c>
      <c r="D34" s="74">
        <f t="shared" si="1"/>
        <v>435.62499999999994</v>
      </c>
      <c r="E34" s="74">
        <f t="shared" si="1"/>
        <v>484.82499999999993</v>
      </c>
      <c r="F34" s="74">
        <f t="shared" si="1"/>
        <v>559.65</v>
      </c>
      <c r="G34" s="74">
        <f t="shared" si="1"/>
        <v>689.82499999999993</v>
      </c>
      <c r="H34" s="74">
        <f t="shared" si="1"/>
        <v>926.59999999999991</v>
      </c>
      <c r="I34" s="70"/>
      <c r="J34" s="70"/>
      <c r="K34" s="70"/>
    </row>
    <row r="35" spans="1:11" ht="15.75" thickBot="1" x14ac:dyDescent="0.3">
      <c r="A35" s="72">
        <v>11</v>
      </c>
      <c r="B35" s="45">
        <f t="shared" si="0"/>
        <v>412.5</v>
      </c>
      <c r="C35" s="74">
        <f t="shared" si="1"/>
        <v>353.62499999999994</v>
      </c>
      <c r="D35" s="74">
        <f t="shared" si="1"/>
        <v>478.67499999999995</v>
      </c>
      <c r="E35" s="74">
        <f t="shared" si="1"/>
        <v>533</v>
      </c>
      <c r="F35" s="74">
        <f t="shared" si="1"/>
        <v>616.02499999999998</v>
      </c>
      <c r="G35" s="74">
        <f t="shared" si="1"/>
        <v>759.52499999999998</v>
      </c>
      <c r="H35" s="74">
        <f t="shared" si="1"/>
        <v>1019.8749999999999</v>
      </c>
      <c r="I35" s="70"/>
      <c r="J35" s="70"/>
      <c r="K35" s="70"/>
    </row>
    <row r="36" spans="1:11" ht="15.75" thickBot="1" x14ac:dyDescent="0.3">
      <c r="A36" s="72">
        <v>12</v>
      </c>
      <c r="B36" s="45">
        <f t="shared" si="0"/>
        <v>450</v>
      </c>
      <c r="C36" s="74">
        <f t="shared" si="1"/>
        <v>385.4</v>
      </c>
      <c r="D36" s="74">
        <f t="shared" si="1"/>
        <v>522.75</v>
      </c>
      <c r="E36" s="74">
        <f t="shared" si="1"/>
        <v>581.17499999999995</v>
      </c>
      <c r="F36" s="74">
        <f t="shared" si="1"/>
        <v>671.37499999999989</v>
      </c>
      <c r="G36" s="74">
        <f t="shared" si="1"/>
        <v>828.19999999999993</v>
      </c>
      <c r="H36" s="74">
        <f t="shared" si="1"/>
        <v>1112.125</v>
      </c>
      <c r="I36" s="70"/>
      <c r="J36" s="70"/>
      <c r="K36" s="70"/>
    </row>
    <row r="37" spans="1:11" ht="15.75" thickBot="1" x14ac:dyDescent="0.3">
      <c r="A37" s="72">
        <v>13</v>
      </c>
      <c r="B37" s="45">
        <f t="shared" si="0"/>
        <v>487.5</v>
      </c>
      <c r="C37" s="74">
        <f t="shared" si="1"/>
        <v>417.17499999999995</v>
      </c>
      <c r="D37" s="74">
        <f t="shared" si="1"/>
        <v>565.79999999999995</v>
      </c>
      <c r="E37" s="74">
        <f t="shared" si="1"/>
        <v>630.375</v>
      </c>
      <c r="F37" s="74">
        <f t="shared" si="1"/>
        <v>727.74999999999989</v>
      </c>
      <c r="G37" s="74">
        <f t="shared" si="1"/>
        <v>896.87499999999989</v>
      </c>
      <c r="H37" s="74">
        <f t="shared" si="1"/>
        <v>1204.375</v>
      </c>
      <c r="I37" s="70"/>
      <c r="J37" s="70"/>
      <c r="K37" s="70"/>
    </row>
    <row r="38" spans="1:11" ht="15.75" thickBot="1" x14ac:dyDescent="0.3">
      <c r="A38" s="72">
        <v>14</v>
      </c>
      <c r="B38" s="45">
        <f t="shared" si="0"/>
        <v>525</v>
      </c>
      <c r="C38" s="74">
        <f t="shared" si="1"/>
        <v>449.97499999999997</v>
      </c>
      <c r="D38" s="74">
        <f t="shared" si="1"/>
        <v>608.84999999999991</v>
      </c>
      <c r="E38" s="74">
        <f t="shared" si="1"/>
        <v>678.55</v>
      </c>
      <c r="F38" s="74">
        <f t="shared" si="1"/>
        <v>784.12499999999989</v>
      </c>
      <c r="G38" s="74">
        <f t="shared" si="1"/>
        <v>966.57499999999993</v>
      </c>
      <c r="H38" s="74">
        <f t="shared" si="1"/>
        <v>1297.6499999999999</v>
      </c>
      <c r="I38" s="70"/>
      <c r="J38" s="70"/>
      <c r="K38" s="70"/>
    </row>
    <row r="39" spans="1:11" ht="15.75" thickBot="1" x14ac:dyDescent="0.3">
      <c r="A39" s="72">
        <v>15</v>
      </c>
      <c r="B39" s="45">
        <f t="shared" si="0"/>
        <v>562.5</v>
      </c>
      <c r="C39" s="74">
        <f t="shared" si="1"/>
        <v>481.74999999999994</v>
      </c>
      <c r="D39" s="74">
        <f t="shared" si="1"/>
        <v>652.92499999999995</v>
      </c>
      <c r="E39" s="74">
        <f t="shared" si="1"/>
        <v>726.72499999999991</v>
      </c>
      <c r="F39" s="74">
        <f t="shared" si="1"/>
        <v>839.47499999999991</v>
      </c>
      <c r="G39" s="74">
        <f t="shared" si="1"/>
        <v>1035.25</v>
      </c>
      <c r="H39" s="74">
        <f t="shared" si="1"/>
        <v>1389.8999999999999</v>
      </c>
      <c r="I39" s="70"/>
      <c r="J39" s="70"/>
      <c r="K39" s="70"/>
    </row>
    <row r="40" spans="1:11" ht="15.75" thickBot="1" x14ac:dyDescent="0.3">
      <c r="A40" s="72">
        <v>16</v>
      </c>
      <c r="B40" s="45">
        <f t="shared" si="0"/>
        <v>600</v>
      </c>
      <c r="C40" s="74">
        <f t="shared" si="1"/>
        <v>513.52499999999998</v>
      </c>
      <c r="D40" s="74">
        <f t="shared" si="1"/>
        <v>695.97499999999991</v>
      </c>
      <c r="E40" s="74">
        <f t="shared" si="1"/>
        <v>774.9</v>
      </c>
      <c r="F40" s="74">
        <f t="shared" si="1"/>
        <v>895.84999999999991</v>
      </c>
      <c r="G40" s="74">
        <f t="shared" si="1"/>
        <v>1104.9499999999998</v>
      </c>
      <c r="H40" s="74">
        <f t="shared" si="1"/>
        <v>1483.175</v>
      </c>
      <c r="I40" s="70"/>
      <c r="J40" s="70"/>
      <c r="K40" s="70"/>
    </row>
    <row r="41" spans="1:11" ht="15.75" thickBot="1" x14ac:dyDescent="0.3">
      <c r="A41" s="72">
        <v>17</v>
      </c>
      <c r="B41" s="45">
        <f t="shared" si="0"/>
        <v>637.5</v>
      </c>
      <c r="C41" s="74">
        <f t="shared" si="1"/>
        <v>546.32499999999993</v>
      </c>
      <c r="D41" s="74">
        <f t="shared" si="1"/>
        <v>740.05</v>
      </c>
      <c r="E41" s="74">
        <f t="shared" si="1"/>
        <v>824.09999999999991</v>
      </c>
      <c r="F41" s="74">
        <f t="shared" si="1"/>
        <v>951.19999999999993</v>
      </c>
      <c r="G41" s="74">
        <f t="shared" si="1"/>
        <v>1173.625</v>
      </c>
      <c r="H41" s="74">
        <f t="shared" si="1"/>
        <v>1575.425</v>
      </c>
      <c r="I41" s="70"/>
      <c r="J41" s="70"/>
      <c r="K41" s="70"/>
    </row>
    <row r="42" spans="1:11" ht="15.75" thickBot="1" x14ac:dyDescent="0.3">
      <c r="A42" s="72">
        <v>18</v>
      </c>
      <c r="B42" s="45">
        <f t="shared" si="0"/>
        <v>675</v>
      </c>
      <c r="C42" s="74">
        <f t="shared" si="1"/>
        <v>578.09999999999991</v>
      </c>
      <c r="D42" s="74">
        <f t="shared" si="1"/>
        <v>783.09999999999991</v>
      </c>
      <c r="E42" s="74">
        <f t="shared" si="1"/>
        <v>872.27499999999998</v>
      </c>
      <c r="F42" s="74">
        <f t="shared" si="1"/>
        <v>1007.5749999999999</v>
      </c>
      <c r="G42" s="74">
        <f t="shared" si="1"/>
        <v>1242.3</v>
      </c>
      <c r="H42" s="74">
        <f t="shared" si="1"/>
        <v>1668.6999999999998</v>
      </c>
      <c r="I42" s="70"/>
      <c r="J42" s="70"/>
      <c r="K42" s="70"/>
    </row>
    <row r="43" spans="1:11" ht="15.75" thickBot="1" x14ac:dyDescent="0.3">
      <c r="A43" s="72">
        <v>19</v>
      </c>
      <c r="B43" s="45">
        <f t="shared" si="0"/>
        <v>712.5</v>
      </c>
      <c r="C43" s="74">
        <f t="shared" si="1"/>
        <v>609.875</v>
      </c>
      <c r="D43" s="74">
        <f t="shared" si="1"/>
        <v>827.17499999999995</v>
      </c>
      <c r="E43" s="74">
        <f t="shared" si="1"/>
        <v>920.44999999999993</v>
      </c>
      <c r="F43" s="74">
        <f t="shared" si="1"/>
        <v>1063.9499999999998</v>
      </c>
      <c r="G43" s="74">
        <f t="shared" si="1"/>
        <v>1312</v>
      </c>
      <c r="H43" s="74">
        <f t="shared" si="1"/>
        <v>1760.9499999999998</v>
      </c>
      <c r="I43" s="70"/>
      <c r="J43" s="70"/>
      <c r="K43" s="70"/>
    </row>
    <row r="44" spans="1:11" ht="15.75" thickBot="1" x14ac:dyDescent="0.3">
      <c r="A44" s="72">
        <v>20</v>
      </c>
      <c r="B44" s="45">
        <f t="shared" si="0"/>
        <v>750</v>
      </c>
      <c r="C44" s="74">
        <f t="shared" si="1"/>
        <v>642.67499999999995</v>
      </c>
      <c r="D44" s="74">
        <f t="shared" si="1"/>
        <v>870.22499999999991</v>
      </c>
      <c r="E44" s="74">
        <f t="shared" si="1"/>
        <v>968.62499999999989</v>
      </c>
      <c r="F44" s="74">
        <f t="shared" si="1"/>
        <v>1119.3</v>
      </c>
      <c r="G44" s="74">
        <f t="shared" si="1"/>
        <v>1380.675</v>
      </c>
      <c r="H44" s="74">
        <f t="shared" si="1"/>
        <v>1853.1999999999998</v>
      </c>
      <c r="I44" s="70"/>
      <c r="J44" s="70"/>
      <c r="K44" s="70"/>
    </row>
    <row r="45" spans="1:11" ht="15.75" thickBot="1" x14ac:dyDescent="0.3">
      <c r="A45" s="72">
        <v>21</v>
      </c>
      <c r="B45" s="45">
        <f t="shared" si="0"/>
        <v>787.5</v>
      </c>
      <c r="C45" s="74">
        <f t="shared" si="1"/>
        <v>674.44999999999993</v>
      </c>
      <c r="D45" s="74">
        <f t="shared" si="1"/>
        <v>914.3</v>
      </c>
      <c r="E45" s="74">
        <f t="shared" si="1"/>
        <v>1017.8249999999999</v>
      </c>
      <c r="F45" s="74">
        <f t="shared" si="1"/>
        <v>1175.675</v>
      </c>
      <c r="G45" s="74">
        <f t="shared" si="1"/>
        <v>1449.35</v>
      </c>
      <c r="H45" s="74">
        <f t="shared" si="1"/>
        <v>1946.4749999999999</v>
      </c>
      <c r="I45" s="70"/>
      <c r="J45" s="70"/>
      <c r="K45" s="70"/>
    </row>
    <row r="46" spans="1:11" ht="15.75" thickBot="1" x14ac:dyDescent="0.3">
      <c r="A46" s="72">
        <v>22</v>
      </c>
      <c r="B46" s="45">
        <f t="shared" si="0"/>
        <v>825</v>
      </c>
      <c r="C46" s="74">
        <f t="shared" si="1"/>
        <v>706.22499999999991</v>
      </c>
      <c r="D46" s="74">
        <f t="shared" si="1"/>
        <v>957.34999999999991</v>
      </c>
      <c r="E46" s="74">
        <f t="shared" si="1"/>
        <v>1066</v>
      </c>
      <c r="F46" s="74">
        <f t="shared" si="1"/>
        <v>1232.05</v>
      </c>
      <c r="G46" s="74">
        <f t="shared" si="1"/>
        <v>1519.05</v>
      </c>
      <c r="H46" s="74">
        <f t="shared" si="1"/>
        <v>2038.7249999999999</v>
      </c>
      <c r="I46" s="70"/>
      <c r="J46" s="70"/>
      <c r="K46" s="70"/>
    </row>
    <row r="47" spans="1:11" ht="15.75" thickBot="1" x14ac:dyDescent="0.3">
      <c r="A47" s="72">
        <v>23</v>
      </c>
      <c r="B47" s="45">
        <f t="shared" si="0"/>
        <v>862.5</v>
      </c>
      <c r="C47" s="74">
        <f t="shared" si="1"/>
        <v>739.02499999999998</v>
      </c>
      <c r="D47" s="74">
        <f t="shared" si="1"/>
        <v>1001.425</v>
      </c>
      <c r="E47" s="74">
        <f t="shared" si="1"/>
        <v>1114.175</v>
      </c>
      <c r="F47" s="74">
        <f t="shared" si="1"/>
        <v>1287.3999999999999</v>
      </c>
      <c r="G47" s="74">
        <f t="shared" si="1"/>
        <v>1587.7249999999999</v>
      </c>
      <c r="H47" s="74">
        <f t="shared" si="1"/>
        <v>2132</v>
      </c>
      <c r="I47" s="70"/>
      <c r="J47" s="70"/>
      <c r="K47" s="70"/>
    </row>
    <row r="48" spans="1:11" ht="15.75" thickBot="1" x14ac:dyDescent="0.3">
      <c r="A48" s="72">
        <v>24</v>
      </c>
      <c r="B48" s="45">
        <f t="shared" si="0"/>
        <v>900</v>
      </c>
      <c r="C48" s="74">
        <f t="shared" si="1"/>
        <v>770.8</v>
      </c>
      <c r="D48" s="74">
        <f t="shared" si="1"/>
        <v>1044.4749999999999</v>
      </c>
      <c r="E48" s="74">
        <f t="shared" si="1"/>
        <v>1162.3499999999999</v>
      </c>
      <c r="F48" s="74">
        <f t="shared" si="1"/>
        <v>1343.7749999999999</v>
      </c>
      <c r="G48" s="74">
        <f t="shared" si="1"/>
        <v>1656.3999999999999</v>
      </c>
      <c r="H48" s="74">
        <f t="shared" si="1"/>
        <v>2224.25</v>
      </c>
      <c r="I48" s="70"/>
      <c r="J48" s="70"/>
      <c r="K48" s="70"/>
    </row>
    <row r="49" spans="1:11" ht="15.75" thickBot="1" x14ac:dyDescent="0.3">
      <c r="A49" s="72">
        <v>25</v>
      </c>
      <c r="B49" s="45">
        <f t="shared" si="0"/>
        <v>937.5</v>
      </c>
      <c r="C49" s="74">
        <f t="shared" si="1"/>
        <v>802.57499999999993</v>
      </c>
      <c r="D49" s="74">
        <f t="shared" si="1"/>
        <v>1088.55</v>
      </c>
      <c r="E49" s="74">
        <f t="shared" si="1"/>
        <v>1211.55</v>
      </c>
      <c r="F49" s="74">
        <f t="shared" si="1"/>
        <v>1399.1249999999998</v>
      </c>
      <c r="G49" s="74">
        <f t="shared" si="1"/>
        <v>1726.1</v>
      </c>
      <c r="H49" s="74">
        <f t="shared" si="1"/>
        <v>2317.5249999999996</v>
      </c>
      <c r="I49" s="70"/>
      <c r="J49" s="70"/>
      <c r="K49" s="70"/>
    </row>
    <row r="50" spans="1:11" ht="15.75" thickBot="1" x14ac:dyDescent="0.3">
      <c r="A50" s="72">
        <v>26</v>
      </c>
      <c r="B50" s="45">
        <f t="shared" si="0"/>
        <v>975</v>
      </c>
      <c r="C50" s="74">
        <f t="shared" si="1"/>
        <v>835.37499999999989</v>
      </c>
      <c r="D50" s="74">
        <f t="shared" si="1"/>
        <v>1131.5999999999999</v>
      </c>
      <c r="E50" s="74">
        <f t="shared" si="1"/>
        <v>1259.7249999999999</v>
      </c>
      <c r="F50" s="74">
        <f t="shared" si="1"/>
        <v>1455.4999999999998</v>
      </c>
      <c r="G50" s="74">
        <f t="shared" si="1"/>
        <v>1794.7749999999999</v>
      </c>
      <c r="H50" s="74">
        <f t="shared" si="1"/>
        <v>2409.7749999999996</v>
      </c>
      <c r="I50" s="70"/>
      <c r="J50" s="70"/>
      <c r="K50" s="70"/>
    </row>
    <row r="51" spans="1:11" ht="15.75" thickBot="1" x14ac:dyDescent="0.3">
      <c r="A51" s="72">
        <v>27</v>
      </c>
      <c r="B51" s="45">
        <f t="shared" si="0"/>
        <v>1012.5</v>
      </c>
      <c r="C51" s="74">
        <f t="shared" si="1"/>
        <v>867.15</v>
      </c>
      <c r="D51" s="74">
        <f t="shared" si="1"/>
        <v>1174.6499999999999</v>
      </c>
      <c r="E51" s="74">
        <f t="shared" si="1"/>
        <v>1307.8999999999999</v>
      </c>
      <c r="F51" s="74">
        <f t="shared" si="1"/>
        <v>1511.8749999999998</v>
      </c>
      <c r="G51" s="74">
        <f t="shared" si="1"/>
        <v>1863.4499999999998</v>
      </c>
      <c r="H51" s="74">
        <f t="shared" si="1"/>
        <v>2502.0249999999996</v>
      </c>
      <c r="I51" s="70"/>
      <c r="J51" s="70"/>
      <c r="K51" s="70"/>
    </row>
    <row r="52" spans="1:11" ht="15.75" thickBot="1" x14ac:dyDescent="0.3">
      <c r="A52" s="72">
        <v>28</v>
      </c>
      <c r="B52" s="45">
        <f t="shared" si="0"/>
        <v>1050</v>
      </c>
      <c r="C52" s="74">
        <f t="shared" si="1"/>
        <v>898.92499999999995</v>
      </c>
      <c r="D52" s="74">
        <f t="shared" si="1"/>
        <v>1218.7249999999999</v>
      </c>
      <c r="E52" s="74">
        <f t="shared" si="1"/>
        <v>1357.1</v>
      </c>
      <c r="F52" s="74">
        <f t="shared" si="1"/>
        <v>1567.2249999999999</v>
      </c>
      <c r="G52" s="74">
        <f t="shared" si="1"/>
        <v>1933.1499999999999</v>
      </c>
      <c r="H52" s="74">
        <f t="shared" si="1"/>
        <v>2595.2999999999997</v>
      </c>
      <c r="I52" s="70"/>
      <c r="J52" s="70"/>
      <c r="K52" s="70"/>
    </row>
    <row r="53" spans="1:11" ht="15.75" thickBot="1" x14ac:dyDescent="0.3">
      <c r="A53" s="72">
        <v>29</v>
      </c>
      <c r="B53" s="45">
        <f t="shared" si="0"/>
        <v>1087.5</v>
      </c>
      <c r="C53" s="74">
        <f t="shared" si="1"/>
        <v>931.72499999999991</v>
      </c>
      <c r="D53" s="74">
        <f t="shared" si="1"/>
        <v>1261.7749999999999</v>
      </c>
      <c r="E53" s="74">
        <f t="shared" si="1"/>
        <v>1405.2749999999999</v>
      </c>
      <c r="F53" s="74">
        <f t="shared" si="1"/>
        <v>1623.6</v>
      </c>
      <c r="G53" s="74">
        <f t="shared" si="1"/>
        <v>2001.8249999999998</v>
      </c>
      <c r="H53" s="74">
        <f t="shared" si="1"/>
        <v>2687.5499999999997</v>
      </c>
      <c r="I53" s="70"/>
      <c r="J53" s="70"/>
      <c r="K53" s="70"/>
    </row>
    <row r="54" spans="1:11" ht="15.75" thickBot="1" x14ac:dyDescent="0.3">
      <c r="A54" s="72">
        <v>30</v>
      </c>
      <c r="B54" s="45">
        <f t="shared" si="0"/>
        <v>1125</v>
      </c>
      <c r="C54" s="74">
        <f t="shared" si="1"/>
        <v>963.49999999999989</v>
      </c>
      <c r="D54" s="74">
        <f t="shared" si="1"/>
        <v>1305.8499999999999</v>
      </c>
      <c r="E54" s="74">
        <f t="shared" si="1"/>
        <v>1453.4499999999998</v>
      </c>
      <c r="F54" s="74">
        <f t="shared" si="1"/>
        <v>1678.9499999999998</v>
      </c>
      <c r="G54" s="74">
        <f t="shared" si="1"/>
        <v>2070.5</v>
      </c>
      <c r="H54" s="74">
        <f t="shared" si="1"/>
        <v>2780.8249999999998</v>
      </c>
      <c r="I54" s="70"/>
      <c r="J54" s="70"/>
      <c r="K54" s="70"/>
    </row>
    <row r="55" spans="1:11" ht="15.75" thickBot="1" x14ac:dyDescent="0.3">
      <c r="A55" s="72">
        <v>31</v>
      </c>
      <c r="B55" s="45">
        <f t="shared" si="0"/>
        <v>1162.5</v>
      </c>
      <c r="C55" s="74">
        <f t="shared" si="1"/>
        <v>995.27499999999986</v>
      </c>
      <c r="D55" s="74">
        <f t="shared" si="1"/>
        <v>1348.8999999999999</v>
      </c>
      <c r="E55" s="74">
        <f t="shared" si="1"/>
        <v>1501.6249999999998</v>
      </c>
      <c r="F55" s="74">
        <f t="shared" si="1"/>
        <v>1735.3249999999998</v>
      </c>
      <c r="G55" s="74">
        <f t="shared" si="1"/>
        <v>2140.1999999999998</v>
      </c>
      <c r="H55" s="74">
        <f t="shared" si="1"/>
        <v>2873.0749999999998</v>
      </c>
      <c r="I55" s="70"/>
      <c r="J55" s="70"/>
      <c r="K55" s="70"/>
    </row>
    <row r="56" spans="1:11" ht="15.75" thickBot="1" x14ac:dyDescent="0.3">
      <c r="A56" s="72">
        <v>32</v>
      </c>
      <c r="B56" s="45">
        <f t="shared" si="0"/>
        <v>1200</v>
      </c>
      <c r="C56" s="74">
        <f t="shared" si="1"/>
        <v>1028.0749999999998</v>
      </c>
      <c r="D56" s="74">
        <f t="shared" si="1"/>
        <v>1392.9749999999999</v>
      </c>
      <c r="E56" s="74">
        <f t="shared" si="1"/>
        <v>1550.8249999999998</v>
      </c>
      <c r="F56" s="74">
        <f t="shared" si="1"/>
        <v>1791.6999999999998</v>
      </c>
      <c r="G56" s="74">
        <f t="shared" si="1"/>
        <v>2208.875</v>
      </c>
      <c r="H56" s="74">
        <f t="shared" si="1"/>
        <v>2966.35</v>
      </c>
      <c r="I56" s="70"/>
      <c r="J56" s="70"/>
      <c r="K56" s="70"/>
    </row>
    <row r="57" spans="1:11" ht="15.75" thickBot="1" x14ac:dyDescent="0.3">
      <c r="A57" s="72">
        <v>33</v>
      </c>
      <c r="B57" s="45">
        <f t="shared" ref="B57:B88" si="2">SUM(A57*37.5)</f>
        <v>1237.5</v>
      </c>
      <c r="C57" s="74">
        <f t="shared" ref="C57:H99" si="3">ROUND((50/49.8*($D$6*(C$24/1000)^$D$7*$G$2^($D$8+$D$9*C$24/1000)*EXP(-$D$10*($B57*1.2)/C$24)))*($B57*1.2)/1000,0)*1.025</f>
        <v>1059.8499999999999</v>
      </c>
      <c r="D57" s="74">
        <f t="shared" si="3"/>
        <v>1436.0249999999999</v>
      </c>
      <c r="E57" s="74">
        <f t="shared" si="3"/>
        <v>1598.9999999999998</v>
      </c>
      <c r="F57" s="74">
        <f t="shared" si="3"/>
        <v>1847.0499999999997</v>
      </c>
      <c r="G57" s="74">
        <f t="shared" si="3"/>
        <v>2277.5499999999997</v>
      </c>
      <c r="H57" s="74">
        <f t="shared" si="3"/>
        <v>3058.6</v>
      </c>
      <c r="I57" s="70"/>
      <c r="J57" s="70"/>
      <c r="K57" s="70"/>
    </row>
    <row r="58" spans="1:11" ht="15.75" thickBot="1" x14ac:dyDescent="0.3">
      <c r="A58" s="72">
        <v>34</v>
      </c>
      <c r="B58" s="45">
        <f t="shared" si="2"/>
        <v>1275</v>
      </c>
      <c r="C58" s="74">
        <f t="shared" si="3"/>
        <v>1091.625</v>
      </c>
      <c r="D58" s="74">
        <f t="shared" si="3"/>
        <v>1480.1</v>
      </c>
      <c r="E58" s="74">
        <f t="shared" si="3"/>
        <v>1647.175</v>
      </c>
      <c r="F58" s="74">
        <f t="shared" si="3"/>
        <v>1903.4249999999997</v>
      </c>
      <c r="G58" s="74">
        <f t="shared" si="3"/>
        <v>2347.25</v>
      </c>
      <c r="H58" s="74">
        <f t="shared" si="3"/>
        <v>3150.85</v>
      </c>
      <c r="I58" s="70"/>
      <c r="J58" s="70"/>
      <c r="K58" s="70"/>
    </row>
    <row r="59" spans="1:11" ht="15.75" thickBot="1" x14ac:dyDescent="0.3">
      <c r="A59" s="72">
        <v>35</v>
      </c>
      <c r="B59" s="45">
        <f t="shared" si="2"/>
        <v>1312.5</v>
      </c>
      <c r="C59" s="74">
        <f t="shared" si="3"/>
        <v>1124.425</v>
      </c>
      <c r="D59" s="74">
        <f t="shared" si="3"/>
        <v>1523.1499999999999</v>
      </c>
      <c r="E59" s="74">
        <f t="shared" si="3"/>
        <v>1695.35</v>
      </c>
      <c r="F59" s="74">
        <f t="shared" si="3"/>
        <v>1958.7749999999999</v>
      </c>
      <c r="G59" s="74">
        <f t="shared" si="3"/>
        <v>2415.9249999999997</v>
      </c>
      <c r="H59" s="74">
        <f t="shared" si="3"/>
        <v>3244.1249999999995</v>
      </c>
      <c r="I59" s="70"/>
      <c r="J59" s="70"/>
      <c r="K59" s="70"/>
    </row>
    <row r="60" spans="1:11" ht="15.75" thickBot="1" x14ac:dyDescent="0.3">
      <c r="A60" s="72">
        <v>36</v>
      </c>
      <c r="B60" s="45">
        <f t="shared" si="2"/>
        <v>1350</v>
      </c>
      <c r="C60" s="74">
        <f t="shared" si="3"/>
        <v>1156.1999999999998</v>
      </c>
      <c r="D60" s="74">
        <f t="shared" si="3"/>
        <v>1567.2249999999999</v>
      </c>
      <c r="E60" s="74">
        <f t="shared" si="3"/>
        <v>1744.55</v>
      </c>
      <c r="F60" s="74">
        <f t="shared" si="3"/>
        <v>2015.1499999999999</v>
      </c>
      <c r="G60" s="74">
        <f t="shared" si="3"/>
        <v>2484.6</v>
      </c>
      <c r="H60" s="74">
        <f t="shared" si="3"/>
        <v>3336.3749999999995</v>
      </c>
      <c r="I60" s="70"/>
      <c r="J60" s="70"/>
      <c r="K60" s="70"/>
    </row>
    <row r="61" spans="1:11" ht="15.75" thickBot="1" x14ac:dyDescent="0.3">
      <c r="A61" s="72">
        <v>37</v>
      </c>
      <c r="B61" s="45">
        <f t="shared" si="2"/>
        <v>1387.5</v>
      </c>
      <c r="C61" s="74">
        <f t="shared" si="3"/>
        <v>1187.9749999999999</v>
      </c>
      <c r="D61" s="74">
        <f t="shared" si="3"/>
        <v>1610.2749999999999</v>
      </c>
      <c r="E61" s="74">
        <f t="shared" si="3"/>
        <v>1792.7249999999999</v>
      </c>
      <c r="F61" s="74">
        <f t="shared" si="3"/>
        <v>2071.5249999999996</v>
      </c>
      <c r="G61" s="74">
        <f t="shared" si="3"/>
        <v>2554.2999999999997</v>
      </c>
      <c r="H61" s="74">
        <f t="shared" si="3"/>
        <v>3429.6499999999996</v>
      </c>
      <c r="I61" s="70"/>
      <c r="J61" s="70"/>
      <c r="K61" s="70"/>
    </row>
    <row r="62" spans="1:11" ht="15.75" thickBot="1" x14ac:dyDescent="0.3">
      <c r="A62" s="72">
        <v>38</v>
      </c>
      <c r="B62" s="45">
        <f t="shared" si="2"/>
        <v>1425</v>
      </c>
      <c r="C62" s="74">
        <f t="shared" si="3"/>
        <v>1220.7749999999999</v>
      </c>
      <c r="D62" s="74">
        <f t="shared" si="3"/>
        <v>1654.35</v>
      </c>
      <c r="E62" s="74">
        <f t="shared" si="3"/>
        <v>1840.8999999999999</v>
      </c>
      <c r="F62" s="74">
        <f t="shared" si="3"/>
        <v>2126.875</v>
      </c>
      <c r="G62" s="74">
        <f t="shared" si="3"/>
        <v>2622.9749999999999</v>
      </c>
      <c r="H62" s="74">
        <f t="shared" si="3"/>
        <v>3521.8999999999996</v>
      </c>
      <c r="I62" s="70"/>
      <c r="J62" s="70"/>
      <c r="K62" s="70"/>
    </row>
    <row r="63" spans="1:11" ht="15.75" thickBot="1" x14ac:dyDescent="0.3">
      <c r="A63" s="72">
        <v>39</v>
      </c>
      <c r="B63" s="45">
        <f t="shared" si="2"/>
        <v>1462.5</v>
      </c>
      <c r="C63" s="74">
        <f t="shared" si="3"/>
        <v>1252.55</v>
      </c>
      <c r="D63" s="74">
        <f t="shared" si="3"/>
        <v>1697.3999999999999</v>
      </c>
      <c r="E63" s="74">
        <f t="shared" si="3"/>
        <v>1890.1</v>
      </c>
      <c r="F63" s="74">
        <f t="shared" si="3"/>
        <v>2183.25</v>
      </c>
      <c r="G63" s="74">
        <f t="shared" si="3"/>
        <v>2691.6499999999996</v>
      </c>
      <c r="H63" s="74">
        <f t="shared" si="3"/>
        <v>3614.1499999999996</v>
      </c>
      <c r="I63" s="70"/>
      <c r="J63" s="70"/>
      <c r="K63" s="70"/>
    </row>
    <row r="64" spans="1:11" ht="15.75" thickBot="1" x14ac:dyDescent="0.3">
      <c r="A64" s="72">
        <v>40</v>
      </c>
      <c r="B64" s="45">
        <f t="shared" si="2"/>
        <v>1500</v>
      </c>
      <c r="C64" s="74">
        <f t="shared" si="3"/>
        <v>1284.3249999999998</v>
      </c>
      <c r="D64" s="74">
        <f t="shared" si="3"/>
        <v>1740.4499999999998</v>
      </c>
      <c r="E64" s="74">
        <f t="shared" si="3"/>
        <v>1938.2749999999999</v>
      </c>
      <c r="F64" s="74">
        <f t="shared" si="3"/>
        <v>2239.625</v>
      </c>
      <c r="G64" s="74">
        <f t="shared" si="3"/>
        <v>2761.35</v>
      </c>
      <c r="H64" s="74">
        <f t="shared" si="3"/>
        <v>3707.4249999999997</v>
      </c>
      <c r="I64" s="70"/>
      <c r="J64" s="70"/>
      <c r="K64" s="70"/>
    </row>
    <row r="65" spans="1:11" ht="15.75" thickBot="1" x14ac:dyDescent="0.3">
      <c r="A65" s="72">
        <v>41</v>
      </c>
      <c r="B65" s="45">
        <f t="shared" si="2"/>
        <v>1537.5</v>
      </c>
      <c r="C65" s="74">
        <f t="shared" si="3"/>
        <v>1317.1249999999998</v>
      </c>
      <c r="D65" s="74">
        <f t="shared" si="3"/>
        <v>1784.5249999999999</v>
      </c>
      <c r="E65" s="74">
        <f t="shared" si="3"/>
        <v>1986.4499999999998</v>
      </c>
      <c r="F65" s="74">
        <f t="shared" si="3"/>
        <v>2294.9749999999999</v>
      </c>
      <c r="G65" s="74">
        <f t="shared" si="3"/>
        <v>2830.0249999999996</v>
      </c>
      <c r="H65" s="74">
        <f t="shared" si="3"/>
        <v>3799.6749999999997</v>
      </c>
      <c r="I65" s="70"/>
      <c r="J65" s="70"/>
      <c r="K65" s="70"/>
    </row>
    <row r="66" spans="1:11" ht="15.75" thickBot="1" x14ac:dyDescent="0.3">
      <c r="A66" s="72">
        <v>42</v>
      </c>
      <c r="B66" s="45">
        <f t="shared" si="2"/>
        <v>1575</v>
      </c>
      <c r="C66" s="74">
        <f t="shared" si="3"/>
        <v>1348.8999999999999</v>
      </c>
      <c r="D66" s="74">
        <f t="shared" si="3"/>
        <v>1827.5749999999998</v>
      </c>
      <c r="E66" s="74">
        <f t="shared" si="3"/>
        <v>2034.6249999999998</v>
      </c>
      <c r="F66" s="74">
        <f t="shared" si="3"/>
        <v>2351.35</v>
      </c>
      <c r="G66" s="74">
        <f t="shared" si="3"/>
        <v>2898.7</v>
      </c>
      <c r="H66" s="74">
        <f t="shared" si="3"/>
        <v>3892.95</v>
      </c>
      <c r="I66" s="70"/>
      <c r="J66" s="70"/>
      <c r="K66" s="70"/>
    </row>
    <row r="67" spans="1:11" ht="15.75" thickBot="1" x14ac:dyDescent="0.3">
      <c r="A67" s="72">
        <v>43</v>
      </c>
      <c r="B67" s="45">
        <f t="shared" si="2"/>
        <v>1612.5</v>
      </c>
      <c r="C67" s="74">
        <f t="shared" si="3"/>
        <v>1380.675</v>
      </c>
      <c r="D67" s="74">
        <f t="shared" si="3"/>
        <v>1871.6499999999999</v>
      </c>
      <c r="E67" s="74">
        <f t="shared" si="3"/>
        <v>2083.8249999999998</v>
      </c>
      <c r="F67" s="74">
        <f t="shared" si="3"/>
        <v>2406.6999999999998</v>
      </c>
      <c r="G67" s="74">
        <f t="shared" si="3"/>
        <v>2968.3999999999996</v>
      </c>
      <c r="H67" s="74">
        <f t="shared" si="3"/>
        <v>3985.2</v>
      </c>
      <c r="I67" s="70"/>
      <c r="J67" s="70"/>
      <c r="K67" s="70"/>
    </row>
    <row r="68" spans="1:11" ht="15.75" thickBot="1" x14ac:dyDescent="0.3">
      <c r="A68" s="72">
        <v>44</v>
      </c>
      <c r="B68" s="45">
        <f t="shared" si="2"/>
        <v>1650</v>
      </c>
      <c r="C68" s="74">
        <f t="shared" si="3"/>
        <v>1413.4749999999999</v>
      </c>
      <c r="D68" s="74">
        <f t="shared" si="3"/>
        <v>1914.6999999999998</v>
      </c>
      <c r="E68" s="74">
        <f t="shared" si="3"/>
        <v>2132</v>
      </c>
      <c r="F68" s="74">
        <f t="shared" si="3"/>
        <v>2463.0749999999998</v>
      </c>
      <c r="G68" s="74">
        <f t="shared" si="3"/>
        <v>3037.0749999999998</v>
      </c>
      <c r="H68" s="74">
        <f t="shared" si="3"/>
        <v>4078.4749999999995</v>
      </c>
      <c r="I68" s="70"/>
      <c r="J68" s="70"/>
      <c r="K68" s="70"/>
    </row>
    <row r="69" spans="1:11" ht="15.75" thickBot="1" x14ac:dyDescent="0.3">
      <c r="A69" s="72">
        <v>45</v>
      </c>
      <c r="B69" s="45">
        <f t="shared" si="2"/>
        <v>1687.5</v>
      </c>
      <c r="C69" s="74">
        <f t="shared" si="3"/>
        <v>1445.2499999999998</v>
      </c>
      <c r="D69" s="74">
        <f t="shared" si="3"/>
        <v>1958.7749999999999</v>
      </c>
      <c r="E69" s="74">
        <f t="shared" si="3"/>
        <v>2180.1749999999997</v>
      </c>
      <c r="F69" s="74">
        <f t="shared" si="3"/>
        <v>2519.4499999999998</v>
      </c>
      <c r="G69" s="74">
        <f t="shared" si="3"/>
        <v>3106.7749999999996</v>
      </c>
      <c r="H69" s="74">
        <f t="shared" si="3"/>
        <v>4170.7249999999995</v>
      </c>
      <c r="I69" s="70"/>
      <c r="J69" s="70"/>
      <c r="K69" s="70"/>
    </row>
    <row r="70" spans="1:11" ht="15.75" thickBot="1" x14ac:dyDescent="0.3">
      <c r="A70" s="72">
        <v>46</v>
      </c>
      <c r="B70" s="45">
        <f t="shared" si="2"/>
        <v>1725</v>
      </c>
      <c r="C70" s="74">
        <f t="shared" si="3"/>
        <v>1477.0249999999999</v>
      </c>
      <c r="D70" s="74">
        <f t="shared" si="3"/>
        <v>2001.8249999999998</v>
      </c>
      <c r="E70" s="74">
        <f t="shared" si="3"/>
        <v>2228.35</v>
      </c>
      <c r="F70" s="74">
        <f t="shared" si="3"/>
        <v>2574.7999999999997</v>
      </c>
      <c r="G70" s="74">
        <f t="shared" si="3"/>
        <v>3175.45</v>
      </c>
      <c r="H70" s="74">
        <f t="shared" si="3"/>
        <v>4262.9749999999995</v>
      </c>
      <c r="I70" s="70"/>
      <c r="J70" s="70"/>
      <c r="K70" s="70"/>
    </row>
    <row r="71" spans="1:11" ht="15.75" thickBot="1" x14ac:dyDescent="0.3">
      <c r="A71" s="72">
        <v>47</v>
      </c>
      <c r="B71" s="45">
        <f t="shared" si="2"/>
        <v>1762.5</v>
      </c>
      <c r="C71" s="74">
        <f t="shared" si="3"/>
        <v>1509.8249999999998</v>
      </c>
      <c r="D71" s="74">
        <f t="shared" si="3"/>
        <v>2045.8999999999999</v>
      </c>
      <c r="E71" s="74">
        <f t="shared" si="3"/>
        <v>2277.5499999999997</v>
      </c>
      <c r="F71" s="74">
        <f t="shared" si="3"/>
        <v>2631.1749999999997</v>
      </c>
      <c r="G71" s="74">
        <f t="shared" si="3"/>
        <v>3244.1249999999995</v>
      </c>
      <c r="H71" s="74">
        <f t="shared" si="3"/>
        <v>4356.25</v>
      </c>
      <c r="I71" s="70"/>
      <c r="J71" s="70"/>
      <c r="K71" s="70"/>
    </row>
    <row r="72" spans="1:11" ht="15.75" thickBot="1" x14ac:dyDescent="0.3">
      <c r="A72" s="72">
        <v>48</v>
      </c>
      <c r="B72" s="45">
        <f t="shared" si="2"/>
        <v>1800</v>
      </c>
      <c r="C72" s="74">
        <f t="shared" si="3"/>
        <v>1541.6</v>
      </c>
      <c r="D72" s="74">
        <f t="shared" si="3"/>
        <v>2088.9499999999998</v>
      </c>
      <c r="E72" s="74">
        <f t="shared" si="3"/>
        <v>2325.7249999999999</v>
      </c>
      <c r="F72" s="74">
        <f t="shared" si="3"/>
        <v>2686.5249999999996</v>
      </c>
      <c r="G72" s="74">
        <f t="shared" si="3"/>
        <v>3313.8249999999998</v>
      </c>
      <c r="H72" s="74">
        <f t="shared" si="3"/>
        <v>4448.5</v>
      </c>
      <c r="I72" s="70"/>
      <c r="J72" s="70"/>
      <c r="K72" s="70"/>
    </row>
    <row r="73" spans="1:11" ht="15.75" thickBot="1" x14ac:dyDescent="0.3">
      <c r="A73" s="72">
        <v>49</v>
      </c>
      <c r="B73" s="45">
        <f t="shared" si="2"/>
        <v>1837.5</v>
      </c>
      <c r="C73" s="74">
        <f t="shared" si="3"/>
        <v>1573.3749999999998</v>
      </c>
      <c r="D73" s="74">
        <f t="shared" si="3"/>
        <v>2133.0249999999996</v>
      </c>
      <c r="E73" s="74">
        <f t="shared" si="3"/>
        <v>2373.8999999999996</v>
      </c>
      <c r="F73" s="74">
        <f t="shared" si="3"/>
        <v>2742.8999999999996</v>
      </c>
      <c r="G73" s="74">
        <f t="shared" si="3"/>
        <v>3382.4999999999995</v>
      </c>
      <c r="H73" s="74">
        <f t="shared" si="3"/>
        <v>4541.7749999999996</v>
      </c>
      <c r="I73" s="70"/>
      <c r="J73" s="70"/>
      <c r="K73" s="70"/>
    </row>
    <row r="74" spans="1:11" ht="15.75" thickBot="1" x14ac:dyDescent="0.3">
      <c r="A74" s="72">
        <v>50</v>
      </c>
      <c r="B74" s="45">
        <f t="shared" si="2"/>
        <v>1875</v>
      </c>
      <c r="C74" s="74">
        <f t="shared" si="3"/>
        <v>1606.175</v>
      </c>
      <c r="D74" s="74">
        <f t="shared" si="3"/>
        <v>2176.0749999999998</v>
      </c>
      <c r="E74" s="74">
        <f t="shared" si="3"/>
        <v>2423.1</v>
      </c>
      <c r="F74" s="74">
        <f t="shared" si="3"/>
        <v>2799.2749999999996</v>
      </c>
      <c r="G74" s="74">
        <f t="shared" si="3"/>
        <v>3451.1749999999997</v>
      </c>
      <c r="H74" s="74">
        <f t="shared" si="3"/>
        <v>4634.0249999999996</v>
      </c>
      <c r="I74" s="70"/>
      <c r="J74" s="70"/>
      <c r="K74" s="70"/>
    </row>
    <row r="75" spans="1:11" ht="15.75" thickBot="1" x14ac:dyDescent="0.3">
      <c r="A75" s="72">
        <v>51</v>
      </c>
      <c r="B75" s="45">
        <f t="shared" si="2"/>
        <v>1912.5</v>
      </c>
      <c r="C75" s="74">
        <f t="shared" si="3"/>
        <v>1637.9499999999998</v>
      </c>
      <c r="D75" s="74">
        <f t="shared" si="3"/>
        <v>2220.1499999999996</v>
      </c>
      <c r="E75" s="74">
        <f t="shared" si="3"/>
        <v>2471.2749999999996</v>
      </c>
      <c r="F75" s="74">
        <f t="shared" si="3"/>
        <v>2854.6249999999995</v>
      </c>
      <c r="G75" s="74">
        <f t="shared" si="3"/>
        <v>3520.8749999999995</v>
      </c>
      <c r="H75" s="74">
        <f t="shared" si="3"/>
        <v>4727.2999999999993</v>
      </c>
      <c r="I75" s="70"/>
      <c r="J75" s="70"/>
      <c r="K75" s="70"/>
    </row>
    <row r="76" spans="1:11" ht="15.75" thickBot="1" x14ac:dyDescent="0.3">
      <c r="A76" s="72">
        <v>52</v>
      </c>
      <c r="B76" s="45">
        <f t="shared" si="2"/>
        <v>1950</v>
      </c>
      <c r="C76" s="74">
        <f t="shared" si="3"/>
        <v>1669.7249999999999</v>
      </c>
      <c r="D76" s="74">
        <f t="shared" si="3"/>
        <v>2263.1999999999998</v>
      </c>
      <c r="E76" s="74">
        <f t="shared" si="3"/>
        <v>2519.4499999999998</v>
      </c>
      <c r="F76" s="74">
        <f t="shared" si="3"/>
        <v>2910.9999999999995</v>
      </c>
      <c r="G76" s="74">
        <f t="shared" si="3"/>
        <v>3589.5499999999997</v>
      </c>
      <c r="H76" s="74">
        <f t="shared" si="3"/>
        <v>4819.5499999999993</v>
      </c>
      <c r="I76" s="70"/>
      <c r="J76" s="70"/>
      <c r="K76" s="70"/>
    </row>
    <row r="77" spans="1:11" ht="15.75" thickBot="1" x14ac:dyDescent="0.3">
      <c r="A77" s="72">
        <v>53</v>
      </c>
      <c r="B77" s="45">
        <f t="shared" si="2"/>
        <v>1987.5</v>
      </c>
      <c r="C77" s="74">
        <f t="shared" si="3"/>
        <v>1702.5249999999999</v>
      </c>
      <c r="D77" s="74">
        <f t="shared" si="3"/>
        <v>2306.25</v>
      </c>
      <c r="E77" s="74">
        <f t="shared" si="3"/>
        <v>2567.625</v>
      </c>
      <c r="F77" s="74">
        <f t="shared" si="3"/>
        <v>2967.3749999999995</v>
      </c>
      <c r="G77" s="74">
        <f t="shared" si="3"/>
        <v>3658.2249999999999</v>
      </c>
      <c r="H77" s="74">
        <f t="shared" si="3"/>
        <v>4911.7999999999993</v>
      </c>
      <c r="I77" s="70"/>
      <c r="J77" s="70"/>
      <c r="K77" s="70"/>
    </row>
    <row r="78" spans="1:11" ht="15.75" thickBot="1" x14ac:dyDescent="0.3">
      <c r="A78" s="72">
        <v>54</v>
      </c>
      <c r="B78" s="45">
        <f t="shared" si="2"/>
        <v>2025</v>
      </c>
      <c r="C78" s="74">
        <f t="shared" si="3"/>
        <v>1734.3</v>
      </c>
      <c r="D78" s="74">
        <f t="shared" si="3"/>
        <v>2350.3249999999998</v>
      </c>
      <c r="E78" s="74">
        <f t="shared" si="3"/>
        <v>2616.8249999999998</v>
      </c>
      <c r="F78" s="74">
        <f t="shared" si="3"/>
        <v>3022.7249999999999</v>
      </c>
      <c r="G78" s="74">
        <f t="shared" si="3"/>
        <v>3727.9249999999997</v>
      </c>
      <c r="H78" s="74">
        <f t="shared" si="3"/>
        <v>5005.0749999999998</v>
      </c>
      <c r="I78" s="70"/>
      <c r="J78" s="70"/>
      <c r="K78" s="70"/>
    </row>
    <row r="79" spans="1:11" ht="15.75" thickBot="1" x14ac:dyDescent="0.3">
      <c r="A79" s="72">
        <v>55</v>
      </c>
      <c r="B79" s="45">
        <f t="shared" si="2"/>
        <v>2062.5</v>
      </c>
      <c r="C79" s="74">
        <f t="shared" si="3"/>
        <v>1766.0749999999998</v>
      </c>
      <c r="D79" s="74">
        <f t="shared" si="3"/>
        <v>2393.375</v>
      </c>
      <c r="E79" s="74">
        <f t="shared" si="3"/>
        <v>2664.9999999999995</v>
      </c>
      <c r="F79" s="74">
        <f t="shared" si="3"/>
        <v>3079.1</v>
      </c>
      <c r="G79" s="74">
        <f t="shared" si="3"/>
        <v>3796.5999999999995</v>
      </c>
      <c r="H79" s="74">
        <f t="shared" si="3"/>
        <v>5097.3249999999998</v>
      </c>
      <c r="I79" s="70"/>
      <c r="J79" s="70"/>
      <c r="K79" s="70"/>
    </row>
    <row r="80" spans="1:11" ht="15.75" thickBot="1" x14ac:dyDescent="0.3">
      <c r="A80" s="72">
        <v>56</v>
      </c>
      <c r="B80" s="45">
        <f t="shared" si="2"/>
        <v>2100</v>
      </c>
      <c r="C80" s="74">
        <f t="shared" si="3"/>
        <v>1798.8749999999998</v>
      </c>
      <c r="D80" s="74">
        <f t="shared" si="3"/>
        <v>2437.4499999999998</v>
      </c>
      <c r="E80" s="74">
        <f t="shared" si="3"/>
        <v>2713.1749999999997</v>
      </c>
      <c r="F80" s="74">
        <f t="shared" si="3"/>
        <v>3134.45</v>
      </c>
      <c r="G80" s="74">
        <f t="shared" si="3"/>
        <v>3865.2749999999996</v>
      </c>
      <c r="H80" s="74">
        <f t="shared" si="3"/>
        <v>5190.5999999999995</v>
      </c>
      <c r="I80" s="70"/>
      <c r="J80" s="70"/>
      <c r="K80" s="70"/>
    </row>
    <row r="81" spans="1:11" ht="15.75" thickBot="1" x14ac:dyDescent="0.3">
      <c r="A81" s="72">
        <v>57</v>
      </c>
      <c r="B81" s="45">
        <f t="shared" si="2"/>
        <v>2137.5</v>
      </c>
      <c r="C81" s="74">
        <f t="shared" si="3"/>
        <v>1830.6499999999999</v>
      </c>
      <c r="D81" s="74">
        <f t="shared" si="3"/>
        <v>2480.5</v>
      </c>
      <c r="E81" s="74">
        <f t="shared" si="3"/>
        <v>2761.35</v>
      </c>
      <c r="F81" s="74">
        <f t="shared" si="3"/>
        <v>3190.8249999999998</v>
      </c>
      <c r="G81" s="74">
        <f t="shared" si="3"/>
        <v>3934.9749999999995</v>
      </c>
      <c r="H81" s="74">
        <f t="shared" si="3"/>
        <v>5282.8499999999995</v>
      </c>
      <c r="I81" s="70"/>
      <c r="J81" s="70"/>
      <c r="K81" s="70"/>
    </row>
    <row r="82" spans="1:11" ht="15.75" thickBot="1" x14ac:dyDescent="0.3">
      <c r="A82" s="72">
        <v>58</v>
      </c>
      <c r="B82" s="45">
        <f t="shared" si="2"/>
        <v>2175</v>
      </c>
      <c r="C82" s="74">
        <f t="shared" si="3"/>
        <v>1862.4249999999997</v>
      </c>
      <c r="D82" s="74">
        <f t="shared" si="3"/>
        <v>2524.5749999999998</v>
      </c>
      <c r="E82" s="74">
        <f t="shared" si="3"/>
        <v>2810.5499999999997</v>
      </c>
      <c r="F82" s="74">
        <f t="shared" si="3"/>
        <v>3247.2</v>
      </c>
      <c r="G82" s="74">
        <f t="shared" si="3"/>
        <v>4003.6499999999996</v>
      </c>
      <c r="H82" s="74">
        <f t="shared" si="3"/>
        <v>5375.0999999999995</v>
      </c>
      <c r="I82" s="70"/>
      <c r="J82" s="70"/>
      <c r="K82" s="70"/>
    </row>
    <row r="83" spans="1:11" ht="15.75" thickBot="1" x14ac:dyDescent="0.3">
      <c r="A83" s="72">
        <v>59</v>
      </c>
      <c r="B83" s="45">
        <f t="shared" si="2"/>
        <v>2212.5</v>
      </c>
      <c r="C83" s="74">
        <f t="shared" si="3"/>
        <v>1895.2249999999999</v>
      </c>
      <c r="D83" s="74">
        <f t="shared" si="3"/>
        <v>2567.625</v>
      </c>
      <c r="E83" s="74">
        <f t="shared" si="3"/>
        <v>2858.7249999999999</v>
      </c>
      <c r="F83" s="74">
        <f t="shared" si="3"/>
        <v>3302.5499999999997</v>
      </c>
      <c r="G83" s="74">
        <f t="shared" si="3"/>
        <v>4072.3249999999998</v>
      </c>
      <c r="H83" s="74">
        <f t="shared" si="3"/>
        <v>5468.3749999999991</v>
      </c>
      <c r="I83" s="70"/>
      <c r="J83" s="70"/>
      <c r="K83" s="70"/>
    </row>
    <row r="84" spans="1:11" ht="15.75" thickBot="1" x14ac:dyDescent="0.3">
      <c r="A84" s="72">
        <v>60</v>
      </c>
      <c r="B84" s="45">
        <f t="shared" si="2"/>
        <v>2250</v>
      </c>
      <c r="C84" s="74">
        <f t="shared" si="3"/>
        <v>1926.9999999999998</v>
      </c>
      <c r="D84" s="74">
        <f t="shared" si="3"/>
        <v>2611.6999999999998</v>
      </c>
      <c r="E84" s="74">
        <f t="shared" si="3"/>
        <v>2906.8999999999996</v>
      </c>
      <c r="F84" s="74">
        <f t="shared" si="3"/>
        <v>3358.9249999999997</v>
      </c>
      <c r="G84" s="74">
        <f t="shared" si="3"/>
        <v>4142.0249999999996</v>
      </c>
      <c r="H84" s="74">
        <f t="shared" si="3"/>
        <v>5560.6249999999991</v>
      </c>
      <c r="I84" s="70"/>
      <c r="J84" s="70"/>
      <c r="K84" s="70"/>
    </row>
    <row r="85" spans="1:11" ht="15.75" thickBot="1" x14ac:dyDescent="0.3">
      <c r="A85" s="72">
        <v>61</v>
      </c>
      <c r="B85" s="45">
        <f t="shared" si="2"/>
        <v>2287.5</v>
      </c>
      <c r="C85" s="74">
        <f t="shared" si="3"/>
        <v>1958.7749999999999</v>
      </c>
      <c r="D85" s="74">
        <f t="shared" si="3"/>
        <v>2654.7499999999995</v>
      </c>
      <c r="E85" s="74">
        <f t="shared" si="3"/>
        <v>2956.1</v>
      </c>
      <c r="F85" s="74">
        <f t="shared" si="3"/>
        <v>3414.2749999999996</v>
      </c>
      <c r="G85" s="74">
        <f t="shared" si="3"/>
        <v>4210.7</v>
      </c>
      <c r="H85" s="74">
        <f t="shared" si="3"/>
        <v>5653.9</v>
      </c>
      <c r="I85" s="70"/>
      <c r="J85" s="70"/>
      <c r="K85" s="70"/>
    </row>
    <row r="86" spans="1:11" ht="15.75" thickBot="1" x14ac:dyDescent="0.3">
      <c r="A86" s="72">
        <v>62</v>
      </c>
      <c r="B86" s="45">
        <f t="shared" si="2"/>
        <v>2325</v>
      </c>
      <c r="C86" s="74">
        <f t="shared" si="3"/>
        <v>1991.5749999999998</v>
      </c>
      <c r="D86" s="74">
        <f t="shared" si="3"/>
        <v>2698.8249999999998</v>
      </c>
      <c r="E86" s="74">
        <f t="shared" si="3"/>
        <v>3004.2749999999996</v>
      </c>
      <c r="F86" s="74">
        <f t="shared" si="3"/>
        <v>3470.6499999999996</v>
      </c>
      <c r="G86" s="74">
        <f t="shared" si="3"/>
        <v>4279.375</v>
      </c>
      <c r="H86" s="74">
        <f t="shared" si="3"/>
        <v>5746.15</v>
      </c>
      <c r="I86" s="70"/>
      <c r="J86" s="70"/>
      <c r="K86" s="70"/>
    </row>
    <row r="87" spans="1:11" ht="15.75" thickBot="1" x14ac:dyDescent="0.3">
      <c r="A87" s="72">
        <v>63</v>
      </c>
      <c r="B87" s="45">
        <f t="shared" si="2"/>
        <v>2362.5</v>
      </c>
      <c r="C87" s="74">
        <f t="shared" si="3"/>
        <v>2023.35</v>
      </c>
      <c r="D87" s="74">
        <f t="shared" si="3"/>
        <v>2741.8749999999995</v>
      </c>
      <c r="E87" s="74">
        <f t="shared" si="3"/>
        <v>3052.45</v>
      </c>
      <c r="F87" s="74">
        <f t="shared" si="3"/>
        <v>3527.0249999999996</v>
      </c>
      <c r="G87" s="74">
        <f t="shared" si="3"/>
        <v>4349.0749999999998</v>
      </c>
      <c r="H87" s="74">
        <f t="shared" si="3"/>
        <v>5839.4249999999993</v>
      </c>
      <c r="I87" s="70"/>
      <c r="J87" s="70"/>
      <c r="K87" s="70"/>
    </row>
    <row r="88" spans="1:11" ht="15.75" thickBot="1" x14ac:dyDescent="0.3">
      <c r="A88" s="72">
        <v>64</v>
      </c>
      <c r="B88" s="45">
        <f t="shared" si="2"/>
        <v>2400</v>
      </c>
      <c r="C88" s="74">
        <f t="shared" si="3"/>
        <v>2055.125</v>
      </c>
      <c r="D88" s="74">
        <f t="shared" si="3"/>
        <v>2785.95</v>
      </c>
      <c r="E88" s="74">
        <f t="shared" si="3"/>
        <v>3100.6249999999995</v>
      </c>
      <c r="F88" s="74">
        <f t="shared" si="3"/>
        <v>3582.3749999999995</v>
      </c>
      <c r="G88" s="74">
        <f t="shared" si="3"/>
        <v>4417.75</v>
      </c>
      <c r="H88" s="74">
        <f t="shared" si="3"/>
        <v>5931.6749999999993</v>
      </c>
      <c r="I88" s="70"/>
      <c r="J88" s="70"/>
      <c r="K88" s="70"/>
    </row>
    <row r="89" spans="1:11" ht="15.75" thickBot="1" x14ac:dyDescent="0.3">
      <c r="A89" s="72">
        <v>65</v>
      </c>
      <c r="B89" s="45">
        <f t="shared" ref="B89:B120" si="4">SUM(A89*37.5)</f>
        <v>2437.5</v>
      </c>
      <c r="C89" s="74">
        <f t="shared" si="3"/>
        <v>2087.9249999999997</v>
      </c>
      <c r="D89" s="74">
        <f t="shared" si="3"/>
        <v>2828.9999999999995</v>
      </c>
      <c r="E89" s="74">
        <f t="shared" si="3"/>
        <v>3149.8249999999998</v>
      </c>
      <c r="F89" s="74">
        <f t="shared" si="3"/>
        <v>3638.7499999999995</v>
      </c>
      <c r="G89" s="74">
        <f t="shared" si="3"/>
        <v>4486.4249999999993</v>
      </c>
      <c r="H89" s="74">
        <f t="shared" si="3"/>
        <v>6023.9249999999993</v>
      </c>
      <c r="I89" s="70"/>
      <c r="J89" s="70"/>
      <c r="K89" s="70"/>
    </row>
    <row r="90" spans="1:11" ht="15.75" thickBot="1" x14ac:dyDescent="0.3">
      <c r="A90" s="72">
        <v>66</v>
      </c>
      <c r="B90" s="45">
        <f t="shared" si="4"/>
        <v>2475</v>
      </c>
      <c r="C90" s="74">
        <f t="shared" si="3"/>
        <v>2119.6999999999998</v>
      </c>
      <c r="D90" s="74">
        <f t="shared" si="3"/>
        <v>2872.0499999999997</v>
      </c>
      <c r="E90" s="74">
        <f t="shared" si="3"/>
        <v>3197.9999999999995</v>
      </c>
      <c r="F90" s="74">
        <f t="shared" si="3"/>
        <v>3695.1249999999995</v>
      </c>
      <c r="G90" s="74">
        <f t="shared" si="3"/>
        <v>4556.125</v>
      </c>
      <c r="H90" s="74">
        <f t="shared" si="3"/>
        <v>6117.2</v>
      </c>
      <c r="I90" s="70"/>
      <c r="J90" s="70"/>
      <c r="K90" s="70"/>
    </row>
    <row r="91" spans="1:11" ht="15.75" thickBot="1" x14ac:dyDescent="0.3">
      <c r="A91" s="72">
        <v>67</v>
      </c>
      <c r="B91" s="45">
        <f t="shared" si="4"/>
        <v>2512.5</v>
      </c>
      <c r="C91" s="74">
        <f t="shared" si="3"/>
        <v>2152.5</v>
      </c>
      <c r="D91" s="74">
        <f t="shared" si="3"/>
        <v>2916.1249999999995</v>
      </c>
      <c r="E91" s="74">
        <f t="shared" si="3"/>
        <v>3246.1749999999997</v>
      </c>
      <c r="F91" s="74">
        <f t="shared" si="3"/>
        <v>3750.4749999999995</v>
      </c>
      <c r="G91" s="74">
        <f t="shared" si="3"/>
        <v>4624.7999999999993</v>
      </c>
      <c r="H91" s="74">
        <f t="shared" si="3"/>
        <v>6209.45</v>
      </c>
      <c r="I91" s="70"/>
      <c r="J91" s="70"/>
      <c r="K91" s="70"/>
    </row>
    <row r="92" spans="1:11" ht="15.75" thickBot="1" x14ac:dyDescent="0.3">
      <c r="A92" s="72">
        <v>68</v>
      </c>
      <c r="B92" s="45">
        <f t="shared" si="4"/>
        <v>2550</v>
      </c>
      <c r="C92" s="74">
        <f t="shared" si="3"/>
        <v>2184.2749999999996</v>
      </c>
      <c r="D92" s="74">
        <f t="shared" si="3"/>
        <v>2959.1749999999997</v>
      </c>
      <c r="E92" s="74">
        <f t="shared" si="3"/>
        <v>3294.35</v>
      </c>
      <c r="F92" s="74">
        <f t="shared" si="3"/>
        <v>3806.8499999999995</v>
      </c>
      <c r="G92" s="74">
        <f t="shared" si="3"/>
        <v>4693.4749999999995</v>
      </c>
      <c r="H92" s="74">
        <f t="shared" si="3"/>
        <v>6302.7249999999995</v>
      </c>
      <c r="I92" s="70"/>
      <c r="J92" s="70"/>
      <c r="K92" s="70"/>
    </row>
    <row r="93" spans="1:11" ht="15.75" thickBot="1" x14ac:dyDescent="0.3">
      <c r="A93" s="72">
        <v>69</v>
      </c>
      <c r="B93" s="45">
        <f t="shared" si="4"/>
        <v>2587.5</v>
      </c>
      <c r="C93" s="74">
        <f t="shared" si="3"/>
        <v>2216.0499999999997</v>
      </c>
      <c r="D93" s="74">
        <f t="shared" si="3"/>
        <v>3003.2499999999995</v>
      </c>
      <c r="E93" s="74">
        <f t="shared" si="3"/>
        <v>3343.5499999999997</v>
      </c>
      <c r="F93" s="74">
        <f t="shared" si="3"/>
        <v>3862.2</v>
      </c>
      <c r="G93" s="74">
        <f t="shared" si="3"/>
        <v>4763.1749999999993</v>
      </c>
      <c r="H93" s="74">
        <f t="shared" si="3"/>
        <v>6394.9749999999995</v>
      </c>
      <c r="I93" s="70"/>
      <c r="J93" s="102"/>
      <c r="K93" s="70"/>
    </row>
    <row r="94" spans="1:11" ht="15.75" thickBot="1" x14ac:dyDescent="0.3">
      <c r="A94" s="72">
        <v>70</v>
      </c>
      <c r="B94" s="45">
        <f t="shared" si="4"/>
        <v>2625</v>
      </c>
      <c r="C94" s="74">
        <f t="shared" si="3"/>
        <v>2248.85</v>
      </c>
      <c r="D94" s="74">
        <f t="shared" si="3"/>
        <v>3046.2999999999997</v>
      </c>
      <c r="E94" s="74">
        <f t="shared" si="3"/>
        <v>3391.7249999999999</v>
      </c>
      <c r="F94" s="74">
        <f t="shared" si="3"/>
        <v>3918.5749999999998</v>
      </c>
      <c r="G94" s="74">
        <f t="shared" si="3"/>
        <v>4831.8499999999995</v>
      </c>
      <c r="H94" s="74">
        <f t="shared" si="3"/>
        <v>6488.2499999999991</v>
      </c>
      <c r="I94" s="70"/>
      <c r="J94" s="102"/>
      <c r="K94" s="70"/>
    </row>
    <row r="95" spans="1:11" ht="15.75" thickBot="1" x14ac:dyDescent="0.3">
      <c r="A95" s="72">
        <v>71</v>
      </c>
      <c r="B95" s="45">
        <f t="shared" si="4"/>
        <v>2662.5</v>
      </c>
      <c r="C95" s="74">
        <f t="shared" si="3"/>
        <v>2280.625</v>
      </c>
      <c r="D95" s="74">
        <f t="shared" si="3"/>
        <v>3090.3749999999995</v>
      </c>
      <c r="E95" s="74">
        <f t="shared" si="3"/>
        <v>3439.8999999999996</v>
      </c>
      <c r="F95" s="74">
        <f t="shared" si="3"/>
        <v>3974.95</v>
      </c>
      <c r="G95" s="74">
        <f t="shared" si="3"/>
        <v>4900.5249999999996</v>
      </c>
      <c r="H95" s="74">
        <f t="shared" si="3"/>
        <v>6580.4999999999991</v>
      </c>
      <c r="I95" s="70"/>
      <c r="J95" s="102"/>
      <c r="K95" s="70"/>
    </row>
    <row r="96" spans="1:11" ht="15.75" thickBot="1" x14ac:dyDescent="0.3">
      <c r="A96" s="72">
        <v>72</v>
      </c>
      <c r="B96" s="45">
        <f t="shared" si="4"/>
        <v>2700</v>
      </c>
      <c r="C96" s="74">
        <f t="shared" si="3"/>
        <v>2312.3999999999996</v>
      </c>
      <c r="D96" s="74">
        <f t="shared" si="3"/>
        <v>3133.4249999999997</v>
      </c>
      <c r="E96" s="74">
        <f t="shared" si="3"/>
        <v>3488.0749999999998</v>
      </c>
      <c r="F96" s="74">
        <f t="shared" si="3"/>
        <v>4030.2999999999997</v>
      </c>
      <c r="G96" s="74">
        <f t="shared" si="3"/>
        <v>4970.2249999999995</v>
      </c>
      <c r="H96" s="74">
        <f t="shared" si="3"/>
        <v>6672.7499999999991</v>
      </c>
      <c r="I96" s="70"/>
      <c r="J96" s="102"/>
      <c r="K96" s="70"/>
    </row>
    <row r="97" spans="1:11" ht="12" customHeight="1" thickBot="1" x14ac:dyDescent="0.3">
      <c r="A97" s="72">
        <v>73</v>
      </c>
      <c r="B97" s="45">
        <f t="shared" si="4"/>
        <v>2737.5</v>
      </c>
      <c r="C97" s="74">
        <f t="shared" si="3"/>
        <v>2345.1999999999998</v>
      </c>
      <c r="D97" s="74">
        <f t="shared" si="3"/>
        <v>3177.4999999999995</v>
      </c>
      <c r="E97" s="74">
        <f t="shared" si="3"/>
        <v>3537.2749999999996</v>
      </c>
      <c r="F97" s="74">
        <f t="shared" si="3"/>
        <v>4086.6749999999997</v>
      </c>
      <c r="G97" s="74">
        <f t="shared" si="3"/>
        <v>5038.8999999999996</v>
      </c>
      <c r="H97" s="74">
        <f t="shared" si="3"/>
        <v>6766.0249999999996</v>
      </c>
      <c r="I97" s="70"/>
      <c r="J97" s="102"/>
      <c r="K97" s="70"/>
    </row>
    <row r="98" spans="1:11" ht="15.75" thickBot="1" x14ac:dyDescent="0.3">
      <c r="A98" s="72">
        <v>74</v>
      </c>
      <c r="B98" s="45">
        <f t="shared" si="4"/>
        <v>2775</v>
      </c>
      <c r="C98" s="74">
        <f t="shared" si="3"/>
        <v>2376.9749999999999</v>
      </c>
      <c r="D98" s="74">
        <f t="shared" si="3"/>
        <v>3220.5499999999997</v>
      </c>
      <c r="E98" s="74">
        <f t="shared" si="3"/>
        <v>3585.45</v>
      </c>
      <c r="F98" s="74">
        <f t="shared" si="3"/>
        <v>4142.0249999999996</v>
      </c>
      <c r="G98" s="74">
        <f t="shared" si="3"/>
        <v>5108.5999999999995</v>
      </c>
      <c r="H98" s="74">
        <f t="shared" si="3"/>
        <v>6858.2749999999996</v>
      </c>
      <c r="I98" s="70"/>
      <c r="J98" s="102"/>
      <c r="K98" s="70"/>
    </row>
    <row r="99" spans="1:11" ht="15.75" thickBot="1" x14ac:dyDescent="0.3">
      <c r="A99" s="72">
        <v>75</v>
      </c>
      <c r="B99" s="45">
        <f t="shared" si="4"/>
        <v>2812.5</v>
      </c>
      <c r="C99" s="74">
        <f t="shared" si="3"/>
        <v>2408.75</v>
      </c>
      <c r="D99" s="74">
        <f t="shared" si="3"/>
        <v>3264.6249999999995</v>
      </c>
      <c r="E99" s="74">
        <f t="shared" si="3"/>
        <v>3633.6249999999995</v>
      </c>
      <c r="F99" s="74">
        <f t="shared" ref="C99:H124" si="5">ROUND((50/49.8*($D$6*(F$24/1000)^$D$7*$G$2^($D$8+$D$9*F$24/1000)*EXP(-$D$10*($B99*1.2)/F$24)))*($B99*1.2)/1000,0)*1.025</f>
        <v>4198.3999999999996</v>
      </c>
      <c r="G99" s="74">
        <f t="shared" si="5"/>
        <v>5177.2749999999996</v>
      </c>
      <c r="H99" s="74">
        <f t="shared" si="5"/>
        <v>6951.5499999999993</v>
      </c>
      <c r="I99" s="70"/>
      <c r="J99" s="102"/>
      <c r="K99" s="70"/>
    </row>
    <row r="100" spans="1:11" ht="15.75" thickBot="1" x14ac:dyDescent="0.3">
      <c r="A100" s="72">
        <v>76</v>
      </c>
      <c r="B100" s="45">
        <f t="shared" si="4"/>
        <v>2850</v>
      </c>
      <c r="C100" s="74">
        <f t="shared" si="5"/>
        <v>2441.5499999999997</v>
      </c>
      <c r="D100" s="74">
        <f t="shared" si="5"/>
        <v>3307.6749999999997</v>
      </c>
      <c r="E100" s="74">
        <f t="shared" si="5"/>
        <v>3682.8249999999998</v>
      </c>
      <c r="F100" s="74">
        <f t="shared" si="5"/>
        <v>4254.7749999999996</v>
      </c>
      <c r="G100" s="74">
        <f t="shared" si="5"/>
        <v>5245.95</v>
      </c>
      <c r="H100" s="74">
        <f t="shared" si="5"/>
        <v>7043.7999999999993</v>
      </c>
      <c r="I100" s="70"/>
      <c r="J100" s="102"/>
      <c r="K100" s="70"/>
    </row>
    <row r="101" spans="1:11" ht="15.75" thickBot="1" x14ac:dyDescent="0.3">
      <c r="A101" s="72">
        <v>77</v>
      </c>
      <c r="B101" s="45">
        <f t="shared" si="4"/>
        <v>2887.5</v>
      </c>
      <c r="C101" s="74">
        <f t="shared" si="5"/>
        <v>2473.3249999999998</v>
      </c>
      <c r="D101" s="74">
        <f t="shared" si="5"/>
        <v>3351.7499999999995</v>
      </c>
      <c r="E101" s="74">
        <f t="shared" si="5"/>
        <v>3730.9999999999995</v>
      </c>
      <c r="F101" s="74">
        <f t="shared" si="5"/>
        <v>4310.125</v>
      </c>
      <c r="G101" s="74">
        <f t="shared" si="5"/>
        <v>5315.65</v>
      </c>
      <c r="H101" s="74">
        <f t="shared" si="5"/>
        <v>7137.0749999999998</v>
      </c>
      <c r="I101" s="70"/>
      <c r="J101" s="102"/>
      <c r="K101" s="70"/>
    </row>
    <row r="102" spans="1:11" ht="15.75" thickBot="1" x14ac:dyDescent="0.3">
      <c r="A102" s="72">
        <v>78</v>
      </c>
      <c r="B102" s="45">
        <f t="shared" si="4"/>
        <v>2925</v>
      </c>
      <c r="C102" s="74">
        <f t="shared" si="5"/>
        <v>2505.1</v>
      </c>
      <c r="D102" s="74">
        <f t="shared" si="5"/>
        <v>3394.7999999999997</v>
      </c>
      <c r="E102" s="74">
        <f t="shared" si="5"/>
        <v>3779.1749999999997</v>
      </c>
      <c r="F102" s="74">
        <f t="shared" si="5"/>
        <v>4366.5</v>
      </c>
      <c r="G102" s="74">
        <f t="shared" si="5"/>
        <v>5384.3249999999998</v>
      </c>
      <c r="H102" s="74">
        <f t="shared" si="5"/>
        <v>7229.3249999999998</v>
      </c>
      <c r="I102" s="70"/>
      <c r="J102" s="102"/>
      <c r="K102" s="70"/>
    </row>
    <row r="103" spans="1:11" ht="15.75" thickBot="1" x14ac:dyDescent="0.3">
      <c r="A103" s="72">
        <v>79</v>
      </c>
      <c r="B103" s="45">
        <f t="shared" si="4"/>
        <v>2962.5</v>
      </c>
      <c r="C103" s="74">
        <f t="shared" si="5"/>
        <v>2537.8999999999996</v>
      </c>
      <c r="D103" s="74">
        <f t="shared" si="5"/>
        <v>3437.85</v>
      </c>
      <c r="E103" s="74">
        <f t="shared" si="5"/>
        <v>3827.3499999999995</v>
      </c>
      <c r="F103" s="74">
        <f t="shared" si="5"/>
        <v>4421.8499999999995</v>
      </c>
      <c r="G103" s="74">
        <f t="shared" si="5"/>
        <v>5452.9999999999991</v>
      </c>
      <c r="H103" s="74">
        <f t="shared" si="5"/>
        <v>7321.5749999999998</v>
      </c>
      <c r="I103" s="70"/>
      <c r="J103" s="102"/>
      <c r="K103" s="70"/>
    </row>
    <row r="104" spans="1:11" ht="15.75" thickBot="1" x14ac:dyDescent="0.3">
      <c r="A104" s="72">
        <v>80</v>
      </c>
      <c r="B104" s="45">
        <f t="shared" si="4"/>
        <v>3000</v>
      </c>
      <c r="C104" s="74">
        <f t="shared" si="5"/>
        <v>2569.6749999999997</v>
      </c>
      <c r="D104" s="74">
        <f t="shared" si="5"/>
        <v>3481.9249999999997</v>
      </c>
      <c r="E104" s="74">
        <f t="shared" si="5"/>
        <v>3876.5499999999997</v>
      </c>
      <c r="F104" s="74">
        <f t="shared" si="5"/>
        <v>4478.2249999999995</v>
      </c>
      <c r="G104" s="74">
        <f t="shared" si="5"/>
        <v>5522.7</v>
      </c>
      <c r="H104" s="74">
        <f t="shared" si="5"/>
        <v>7414.8499999999995</v>
      </c>
      <c r="I104" s="70"/>
      <c r="J104" s="102"/>
      <c r="K104" s="70"/>
    </row>
    <row r="105" spans="1:11" ht="15.75" thickBot="1" x14ac:dyDescent="0.3">
      <c r="A105" s="72">
        <v>81</v>
      </c>
      <c r="B105" s="45">
        <f t="shared" si="4"/>
        <v>3037.5</v>
      </c>
      <c r="C105" s="74">
        <f t="shared" si="5"/>
        <v>2601.4499999999998</v>
      </c>
      <c r="D105" s="74">
        <f t="shared" si="5"/>
        <v>3524.9749999999999</v>
      </c>
      <c r="E105" s="74">
        <f t="shared" si="5"/>
        <v>3924.7249999999995</v>
      </c>
      <c r="F105" s="74">
        <f t="shared" si="5"/>
        <v>4534.5999999999995</v>
      </c>
      <c r="G105" s="74">
        <f t="shared" si="5"/>
        <v>5591.3749999999991</v>
      </c>
      <c r="H105" s="74">
        <f t="shared" si="5"/>
        <v>7507.0999999999995</v>
      </c>
      <c r="I105" s="70"/>
      <c r="J105" s="102"/>
      <c r="K105" s="70"/>
    </row>
    <row r="106" spans="1:11" ht="15.75" thickBot="1" x14ac:dyDescent="0.3">
      <c r="A106" s="72">
        <v>82</v>
      </c>
      <c r="B106" s="45">
        <f t="shared" si="4"/>
        <v>3075</v>
      </c>
      <c r="C106" s="74">
        <f t="shared" si="5"/>
        <v>2634.2499999999995</v>
      </c>
      <c r="D106" s="74">
        <f t="shared" si="5"/>
        <v>3569.0499999999997</v>
      </c>
      <c r="E106" s="74">
        <f t="shared" si="5"/>
        <v>3972.8999999999996</v>
      </c>
      <c r="F106" s="74">
        <f t="shared" si="5"/>
        <v>4589.95</v>
      </c>
      <c r="G106" s="74">
        <f t="shared" si="5"/>
        <v>5660.0499999999993</v>
      </c>
      <c r="H106" s="74">
        <f t="shared" si="5"/>
        <v>7600.3749999999991</v>
      </c>
      <c r="I106" s="70"/>
      <c r="J106" s="102"/>
      <c r="K106" s="70"/>
    </row>
    <row r="107" spans="1:11" ht="15.75" thickBot="1" x14ac:dyDescent="0.3">
      <c r="A107" s="72">
        <v>83</v>
      </c>
      <c r="B107" s="45">
        <f t="shared" si="4"/>
        <v>3112.5</v>
      </c>
      <c r="C107" s="74">
        <f t="shared" si="5"/>
        <v>2666.0249999999996</v>
      </c>
      <c r="D107" s="74">
        <f t="shared" si="5"/>
        <v>3612.1</v>
      </c>
      <c r="E107" s="74">
        <f t="shared" si="5"/>
        <v>4021.0749999999998</v>
      </c>
      <c r="F107" s="74">
        <f t="shared" si="5"/>
        <v>4646.3249999999998</v>
      </c>
      <c r="G107" s="74">
        <f t="shared" si="5"/>
        <v>5729.7499999999991</v>
      </c>
      <c r="H107" s="74">
        <f t="shared" si="5"/>
        <v>7692.6249999999991</v>
      </c>
      <c r="I107" s="70"/>
      <c r="J107" s="102"/>
      <c r="K107" s="70"/>
    </row>
    <row r="108" spans="1:11" ht="15.75" thickBot="1" x14ac:dyDescent="0.3">
      <c r="A108" s="72">
        <v>84</v>
      </c>
      <c r="B108" s="45">
        <f t="shared" si="4"/>
        <v>3150</v>
      </c>
      <c r="C108" s="74">
        <f t="shared" si="5"/>
        <v>2697.7999999999997</v>
      </c>
      <c r="D108" s="74">
        <f t="shared" si="5"/>
        <v>3656.1749999999997</v>
      </c>
      <c r="E108" s="74">
        <f t="shared" si="5"/>
        <v>4070.2749999999996</v>
      </c>
      <c r="F108" s="74">
        <f t="shared" si="5"/>
        <v>4702.7</v>
      </c>
      <c r="G108" s="74">
        <f t="shared" si="5"/>
        <v>5798.4249999999993</v>
      </c>
      <c r="H108" s="74">
        <f t="shared" si="5"/>
        <v>7784.8749999999991</v>
      </c>
      <c r="I108" s="70"/>
      <c r="J108" s="102"/>
      <c r="K108" s="70"/>
    </row>
    <row r="109" spans="1:11" ht="15.75" thickBot="1" x14ac:dyDescent="0.3">
      <c r="A109" s="72">
        <v>85</v>
      </c>
      <c r="B109" s="45">
        <f t="shared" si="4"/>
        <v>3187.5</v>
      </c>
      <c r="C109" s="74">
        <f t="shared" si="5"/>
        <v>2730.6</v>
      </c>
      <c r="D109" s="74">
        <f t="shared" si="5"/>
        <v>3699.2249999999995</v>
      </c>
      <c r="E109" s="74">
        <f t="shared" si="5"/>
        <v>4118.45</v>
      </c>
      <c r="F109" s="74">
        <f t="shared" si="5"/>
        <v>4758.0499999999993</v>
      </c>
      <c r="G109" s="74">
        <f t="shared" si="5"/>
        <v>5867.0999999999995</v>
      </c>
      <c r="H109" s="74">
        <f t="shared" si="5"/>
        <v>7878.15</v>
      </c>
      <c r="I109" s="70"/>
      <c r="J109" s="102"/>
      <c r="K109" s="70"/>
    </row>
    <row r="110" spans="1:11" ht="15.75" thickBot="1" x14ac:dyDescent="0.3">
      <c r="A110" s="72">
        <v>86</v>
      </c>
      <c r="B110" s="45">
        <f t="shared" si="4"/>
        <v>3225</v>
      </c>
      <c r="C110" s="74">
        <f t="shared" si="5"/>
        <v>2762.3749999999995</v>
      </c>
      <c r="D110" s="74">
        <f t="shared" si="5"/>
        <v>3743.2999999999997</v>
      </c>
      <c r="E110" s="74">
        <f t="shared" si="5"/>
        <v>4166.625</v>
      </c>
      <c r="F110" s="74">
        <f t="shared" si="5"/>
        <v>4814.4249999999993</v>
      </c>
      <c r="G110" s="74">
        <f t="shared" si="5"/>
        <v>5936.7999999999993</v>
      </c>
      <c r="H110" s="74">
        <f t="shared" si="5"/>
        <v>7970.4</v>
      </c>
      <c r="I110" s="70"/>
      <c r="J110" s="102"/>
      <c r="K110" s="70"/>
    </row>
    <row r="111" spans="1:11" ht="15.75" thickBot="1" x14ac:dyDescent="0.3">
      <c r="A111" s="72">
        <v>87</v>
      </c>
      <c r="B111" s="45">
        <f t="shared" si="4"/>
        <v>3262.5</v>
      </c>
      <c r="C111" s="74">
        <f t="shared" si="5"/>
        <v>2794.1499999999996</v>
      </c>
      <c r="D111" s="74">
        <f t="shared" si="5"/>
        <v>3786.3499999999995</v>
      </c>
      <c r="E111" s="74">
        <f t="shared" si="5"/>
        <v>4215.8249999999998</v>
      </c>
      <c r="F111" s="74">
        <f t="shared" si="5"/>
        <v>4869.7749999999996</v>
      </c>
      <c r="G111" s="74">
        <f t="shared" si="5"/>
        <v>6005.4749999999995</v>
      </c>
      <c r="H111" s="74">
        <f t="shared" si="5"/>
        <v>8063.6749999999993</v>
      </c>
      <c r="I111" s="70"/>
      <c r="J111" s="102"/>
      <c r="K111" s="70"/>
    </row>
    <row r="112" spans="1:11" ht="15.75" thickBot="1" x14ac:dyDescent="0.3">
      <c r="A112" s="72">
        <v>88</v>
      </c>
      <c r="B112" s="45">
        <f t="shared" si="4"/>
        <v>3300</v>
      </c>
      <c r="C112" s="74">
        <f t="shared" si="5"/>
        <v>2826.95</v>
      </c>
      <c r="D112" s="74">
        <f t="shared" si="5"/>
        <v>3830.4249999999997</v>
      </c>
      <c r="E112" s="74">
        <f t="shared" si="5"/>
        <v>4264</v>
      </c>
      <c r="F112" s="74">
        <f t="shared" si="5"/>
        <v>4926.1499999999996</v>
      </c>
      <c r="G112" s="74">
        <f t="shared" si="5"/>
        <v>6074.15</v>
      </c>
      <c r="H112" s="74">
        <f t="shared" si="5"/>
        <v>8155.9249999999993</v>
      </c>
      <c r="I112" s="70"/>
      <c r="J112" s="102"/>
      <c r="K112" s="70"/>
    </row>
    <row r="113" spans="1:12" ht="15.75" thickBot="1" x14ac:dyDescent="0.3">
      <c r="A113" s="72">
        <v>89</v>
      </c>
      <c r="B113" s="45">
        <f t="shared" si="4"/>
        <v>3337.5</v>
      </c>
      <c r="C113" s="74">
        <f t="shared" si="5"/>
        <v>2858.7249999999999</v>
      </c>
      <c r="D113" s="74">
        <f t="shared" si="5"/>
        <v>3873.4749999999995</v>
      </c>
      <c r="E113" s="74">
        <f t="shared" si="5"/>
        <v>4312.1749999999993</v>
      </c>
      <c r="F113" s="74">
        <f t="shared" si="5"/>
        <v>4982.5249999999996</v>
      </c>
      <c r="G113" s="74">
        <f t="shared" si="5"/>
        <v>6143.8499999999995</v>
      </c>
      <c r="H113" s="74">
        <f t="shared" si="5"/>
        <v>8249.1999999999989</v>
      </c>
      <c r="I113" s="70"/>
      <c r="J113" s="102"/>
      <c r="K113" s="70"/>
    </row>
    <row r="114" spans="1:12" ht="15.75" thickBot="1" x14ac:dyDescent="0.3">
      <c r="A114" s="72">
        <v>90</v>
      </c>
      <c r="B114" s="45">
        <f t="shared" si="4"/>
        <v>3375</v>
      </c>
      <c r="C114" s="74">
        <f t="shared" si="5"/>
        <v>2890.4999999999995</v>
      </c>
      <c r="D114" s="74">
        <f t="shared" si="5"/>
        <v>3916.5249999999996</v>
      </c>
      <c r="E114" s="74">
        <f t="shared" si="5"/>
        <v>4360.3499999999995</v>
      </c>
      <c r="F114" s="74">
        <f t="shared" si="5"/>
        <v>5037.875</v>
      </c>
      <c r="G114" s="74">
        <f t="shared" si="5"/>
        <v>6212.5249999999996</v>
      </c>
      <c r="H114" s="74">
        <f t="shared" si="5"/>
        <v>8341.4499999999989</v>
      </c>
      <c r="I114" s="70"/>
      <c r="J114" s="102"/>
      <c r="K114" s="70"/>
    </row>
    <row r="115" spans="1:12" ht="15.75" thickBot="1" x14ac:dyDescent="0.3">
      <c r="A115" s="72">
        <v>91</v>
      </c>
      <c r="B115" s="45">
        <f t="shared" si="4"/>
        <v>3412.5</v>
      </c>
      <c r="C115" s="74">
        <f t="shared" si="5"/>
        <v>2923.2999999999997</v>
      </c>
      <c r="D115" s="74">
        <f t="shared" si="5"/>
        <v>3960.5999999999995</v>
      </c>
      <c r="E115" s="74">
        <f t="shared" si="5"/>
        <v>4409.5499999999993</v>
      </c>
      <c r="F115" s="74">
        <f t="shared" si="5"/>
        <v>5094.25</v>
      </c>
      <c r="G115" s="74">
        <f t="shared" si="5"/>
        <v>6281.2</v>
      </c>
      <c r="H115" s="74">
        <f t="shared" si="5"/>
        <v>8433.6999999999989</v>
      </c>
      <c r="I115" s="70"/>
      <c r="J115" s="102"/>
      <c r="K115" s="70"/>
    </row>
    <row r="116" spans="1:12" ht="15.75" thickBot="1" x14ac:dyDescent="0.3">
      <c r="A116" s="72">
        <v>92</v>
      </c>
      <c r="B116" s="45">
        <f t="shared" si="4"/>
        <v>3450</v>
      </c>
      <c r="C116" s="74">
        <f t="shared" si="5"/>
        <v>2955.0749999999998</v>
      </c>
      <c r="D116" s="74">
        <f t="shared" si="5"/>
        <v>4003.6499999999996</v>
      </c>
      <c r="E116" s="74">
        <f t="shared" si="5"/>
        <v>4457.7249999999995</v>
      </c>
      <c r="F116" s="74">
        <f t="shared" si="5"/>
        <v>5149.5999999999995</v>
      </c>
      <c r="G116" s="74">
        <f t="shared" si="5"/>
        <v>6350.9</v>
      </c>
      <c r="H116" s="74">
        <f t="shared" si="5"/>
        <v>8526.9749999999985</v>
      </c>
      <c r="I116" s="70"/>
      <c r="J116" s="102"/>
      <c r="K116" s="70"/>
    </row>
    <row r="117" spans="1:12" ht="15.75" thickBot="1" x14ac:dyDescent="0.3">
      <c r="A117" s="72">
        <v>93</v>
      </c>
      <c r="B117" s="45">
        <f t="shared" si="4"/>
        <v>3487.5</v>
      </c>
      <c r="C117" s="74">
        <f t="shared" si="5"/>
        <v>2986.85</v>
      </c>
      <c r="D117" s="74">
        <f t="shared" si="5"/>
        <v>4047.7249999999995</v>
      </c>
      <c r="E117" s="74">
        <f t="shared" si="5"/>
        <v>4505.8999999999996</v>
      </c>
      <c r="F117" s="74">
        <f t="shared" si="5"/>
        <v>5205.9749999999995</v>
      </c>
      <c r="G117" s="74">
        <f t="shared" si="5"/>
        <v>6419.5749999999998</v>
      </c>
      <c r="H117" s="74">
        <f t="shared" si="5"/>
        <v>8619.2249999999985</v>
      </c>
      <c r="I117" s="70"/>
      <c r="J117" s="102"/>
      <c r="K117" s="70"/>
    </row>
    <row r="118" spans="1:12" ht="15.75" thickBot="1" x14ac:dyDescent="0.3">
      <c r="A118" s="72">
        <v>94</v>
      </c>
      <c r="B118" s="45">
        <f t="shared" si="4"/>
        <v>3525</v>
      </c>
      <c r="C118" s="74">
        <f t="shared" si="5"/>
        <v>3019.6499999999996</v>
      </c>
      <c r="D118" s="74">
        <f t="shared" si="5"/>
        <v>4090.7749999999996</v>
      </c>
      <c r="E118" s="74">
        <f t="shared" si="5"/>
        <v>4554.0749999999998</v>
      </c>
      <c r="F118" s="74">
        <f t="shared" si="5"/>
        <v>5262.3499999999995</v>
      </c>
      <c r="G118" s="74">
        <f t="shared" si="5"/>
        <v>6488.2499999999991</v>
      </c>
      <c r="H118" s="74">
        <f t="shared" si="5"/>
        <v>8712.5</v>
      </c>
      <c r="I118" s="70"/>
      <c r="J118" s="102"/>
      <c r="K118" s="70"/>
    </row>
    <row r="119" spans="1:12" ht="15.75" thickBot="1" x14ac:dyDescent="0.3">
      <c r="A119" s="72">
        <v>95</v>
      </c>
      <c r="B119" s="45">
        <f t="shared" si="4"/>
        <v>3562.5</v>
      </c>
      <c r="C119" s="74">
        <f t="shared" si="5"/>
        <v>3051.4249999999997</v>
      </c>
      <c r="D119" s="74">
        <f t="shared" si="5"/>
        <v>4134.8499999999995</v>
      </c>
      <c r="E119" s="74">
        <f t="shared" si="5"/>
        <v>4603.2749999999996</v>
      </c>
      <c r="F119" s="74">
        <f t="shared" si="5"/>
        <v>5317.7</v>
      </c>
      <c r="G119" s="74">
        <f t="shared" si="5"/>
        <v>6557.95</v>
      </c>
      <c r="H119" s="74">
        <f t="shared" si="5"/>
        <v>8804.75</v>
      </c>
      <c r="I119" s="70"/>
      <c r="J119" s="102"/>
      <c r="K119" s="70"/>
    </row>
    <row r="120" spans="1:12" ht="15.75" thickBot="1" x14ac:dyDescent="0.3">
      <c r="A120" s="72">
        <v>96</v>
      </c>
      <c r="B120" s="45">
        <f t="shared" si="4"/>
        <v>3600</v>
      </c>
      <c r="C120" s="74">
        <f t="shared" si="5"/>
        <v>3083.2</v>
      </c>
      <c r="D120" s="74">
        <f t="shared" si="5"/>
        <v>4177.8999999999996</v>
      </c>
      <c r="E120" s="74">
        <f t="shared" si="5"/>
        <v>4651.45</v>
      </c>
      <c r="F120" s="74">
        <f t="shared" si="5"/>
        <v>5374.0749999999998</v>
      </c>
      <c r="G120" s="74">
        <f t="shared" si="5"/>
        <v>6626.6249999999991</v>
      </c>
      <c r="H120" s="74">
        <f t="shared" si="5"/>
        <v>8898.0249999999996</v>
      </c>
      <c r="I120" s="70"/>
      <c r="J120" s="102"/>
      <c r="K120" s="70"/>
    </row>
    <row r="121" spans="1:12" ht="15.75" thickBot="1" x14ac:dyDescent="0.3">
      <c r="A121" s="72">
        <v>97</v>
      </c>
      <c r="B121" s="45">
        <f t="shared" ref="B121:B124" si="6">SUM(A121*37.5)</f>
        <v>3637.5</v>
      </c>
      <c r="C121" s="74">
        <f t="shared" si="5"/>
        <v>3115.9999999999995</v>
      </c>
      <c r="D121" s="74">
        <f t="shared" si="5"/>
        <v>4221.9749999999995</v>
      </c>
      <c r="E121" s="74">
        <f t="shared" si="5"/>
        <v>4699.625</v>
      </c>
      <c r="F121" s="74">
        <f t="shared" si="5"/>
        <v>5430.45</v>
      </c>
      <c r="G121" s="74">
        <f t="shared" si="5"/>
        <v>6695.2999999999993</v>
      </c>
      <c r="H121" s="74">
        <f t="shared" si="5"/>
        <v>8990.2749999999996</v>
      </c>
      <c r="I121" s="70"/>
      <c r="J121" s="102"/>
      <c r="K121" s="70"/>
    </row>
    <row r="122" spans="1:12" ht="15.75" thickBot="1" x14ac:dyDescent="0.3">
      <c r="A122" s="72">
        <v>98</v>
      </c>
      <c r="B122" s="45">
        <f t="shared" si="6"/>
        <v>3675</v>
      </c>
      <c r="C122" s="74">
        <f t="shared" si="5"/>
        <v>3147.7749999999996</v>
      </c>
      <c r="D122" s="74">
        <f t="shared" si="5"/>
        <v>4265.0249999999996</v>
      </c>
      <c r="E122" s="74">
        <f t="shared" si="5"/>
        <v>4748.8249999999998</v>
      </c>
      <c r="F122" s="74">
        <f t="shared" si="5"/>
        <v>5485.7999999999993</v>
      </c>
      <c r="G122" s="74">
        <f t="shared" si="5"/>
        <v>6764.9999999999991</v>
      </c>
      <c r="H122" s="74">
        <f t="shared" si="5"/>
        <v>9082.5249999999996</v>
      </c>
      <c r="I122" s="70"/>
      <c r="J122" s="102"/>
      <c r="K122" s="70"/>
    </row>
    <row r="123" spans="1:12" ht="15.75" thickBot="1" x14ac:dyDescent="0.3">
      <c r="A123" s="72">
        <v>99</v>
      </c>
      <c r="B123" s="45">
        <f t="shared" si="6"/>
        <v>3712.5</v>
      </c>
      <c r="C123" s="74">
        <f t="shared" si="5"/>
        <v>3179.5499999999997</v>
      </c>
      <c r="D123" s="74">
        <f t="shared" si="5"/>
        <v>4309.0999999999995</v>
      </c>
      <c r="E123" s="74">
        <f t="shared" si="5"/>
        <v>4797</v>
      </c>
      <c r="F123" s="74">
        <f t="shared" si="5"/>
        <v>5542.1749999999993</v>
      </c>
      <c r="G123" s="74">
        <f t="shared" si="5"/>
        <v>6833.6749999999993</v>
      </c>
      <c r="H123" s="74">
        <f t="shared" si="5"/>
        <v>9175.7999999999993</v>
      </c>
      <c r="I123" s="70"/>
      <c r="J123" s="102"/>
      <c r="K123" s="70"/>
    </row>
    <row r="124" spans="1:12" ht="15.75" thickBot="1" x14ac:dyDescent="0.3">
      <c r="A124" s="73">
        <v>100</v>
      </c>
      <c r="B124" s="55">
        <f t="shared" si="6"/>
        <v>3750</v>
      </c>
      <c r="C124" s="74">
        <f t="shared" si="5"/>
        <v>3212.35</v>
      </c>
      <c r="D124" s="74">
        <f t="shared" si="5"/>
        <v>4352.1499999999996</v>
      </c>
      <c r="E124" s="74">
        <f t="shared" si="5"/>
        <v>4845.1749999999993</v>
      </c>
      <c r="F124" s="74">
        <f t="shared" si="5"/>
        <v>5597.5249999999996</v>
      </c>
      <c r="G124" s="74">
        <f t="shared" si="5"/>
        <v>6902.3499999999995</v>
      </c>
      <c r="H124" s="74">
        <f t="shared" si="5"/>
        <v>9268.0499999999993</v>
      </c>
      <c r="I124" s="70"/>
      <c r="J124" s="102"/>
      <c r="K124" s="70"/>
    </row>
    <row r="125" spans="1:12" x14ac:dyDescent="0.25">
      <c r="G125" s="70"/>
      <c r="H125" s="70"/>
      <c r="I125" s="70"/>
      <c r="J125" s="102"/>
      <c r="K125" s="70"/>
    </row>
    <row r="126" spans="1:12" ht="15.75" thickBot="1" x14ac:dyDescent="0.3">
      <c r="A126" s="58" t="s">
        <v>27</v>
      </c>
      <c r="B126" s="58"/>
      <c r="C126" s="58"/>
      <c r="D126" s="103"/>
      <c r="E126" s="35"/>
      <c r="F126" s="36"/>
      <c r="G126" s="36"/>
      <c r="H126" s="36"/>
      <c r="I126" s="36"/>
      <c r="J126" s="102"/>
      <c r="K126" s="70"/>
    </row>
    <row r="127" spans="1:12" ht="20.25" x14ac:dyDescent="0.3">
      <c r="A127" s="46" t="s">
        <v>28</v>
      </c>
      <c r="B127" s="47" t="s">
        <v>29</v>
      </c>
      <c r="C127" s="111" t="s">
        <v>30</v>
      </c>
      <c r="D127" s="112"/>
      <c r="E127" s="112"/>
      <c r="F127" s="112"/>
      <c r="G127" s="112"/>
      <c r="H127" s="71"/>
      <c r="I127" s="104" t="s">
        <v>31</v>
      </c>
      <c r="J127" s="28"/>
      <c r="K127" s="102"/>
      <c r="L127" s="70"/>
    </row>
    <row r="128" spans="1:12" ht="18.75" thickBot="1" x14ac:dyDescent="0.3">
      <c r="A128" s="49" t="s">
        <v>25</v>
      </c>
      <c r="B128" s="50" t="s">
        <v>26</v>
      </c>
      <c r="C128" s="49">
        <v>300</v>
      </c>
      <c r="D128" s="45">
        <v>440</v>
      </c>
      <c r="E128" s="45">
        <v>500</v>
      </c>
      <c r="F128" s="45">
        <v>590</v>
      </c>
      <c r="G128" s="45">
        <v>740</v>
      </c>
      <c r="H128" s="45">
        <v>990</v>
      </c>
      <c r="I128" s="106">
        <v>990</v>
      </c>
      <c r="J128" s="102"/>
      <c r="K128" s="70"/>
    </row>
    <row r="129" spans="1:11" ht="18.75" thickBot="1" x14ac:dyDescent="0.3">
      <c r="A129" s="78">
        <v>100</v>
      </c>
      <c r="B129" s="22">
        <f>SUM(A129*37.5)</f>
        <v>3750</v>
      </c>
      <c r="C129" s="108">
        <f t="shared" ref="C129:G129" si="7">ROUND((50/49.8*($D$6*(C$24/1000)^$D$7*$G$2^($D$8+$D$9*C$24/1000)*EXP(-$D$10*($B129*1.2)/C$24)))*($B129*1.2)/1000,0)*1.025</f>
        <v>3212.35</v>
      </c>
      <c r="D129" s="108">
        <f t="shared" si="7"/>
        <v>4352.1499999999996</v>
      </c>
      <c r="E129" s="108">
        <f t="shared" si="7"/>
        <v>4845.1749999999993</v>
      </c>
      <c r="F129" s="108">
        <f t="shared" si="7"/>
        <v>5597.5249999999996</v>
      </c>
      <c r="G129" s="108">
        <f t="shared" si="7"/>
        <v>6902.3499999999995</v>
      </c>
      <c r="H129" s="108">
        <f>ROUND((50/49.8*($D$6*(H$24/1000)^$D$7*$G$2^($D$8+$D$9*H$24/1000)*EXP(-$D$10*($B129*1.2)/H$24)))*($B129*1.2)/1000,0)*1.025</f>
        <v>9268.0499999999993</v>
      </c>
      <c r="I129" s="105">
        <f>ROUND((50/49.8*($D$6*(I128/1000)^$D$7*$G$2^($D$8+$D$9*I128/1000)*EXP(-$D$10*($B129*1.2)/I128)))*($B129*1.2)/1000,0)*1.025</f>
        <v>9268.0499999999993</v>
      </c>
      <c r="J129" s="102"/>
      <c r="K129" s="70"/>
    </row>
    <row r="130" spans="1:11" x14ac:dyDescent="0.25">
      <c r="A130" s="35"/>
      <c r="B130" s="58" t="s">
        <v>32</v>
      </c>
      <c r="C130" s="35"/>
      <c r="D130" s="43"/>
      <c r="E130" s="35"/>
      <c r="F130" s="36"/>
      <c r="G130" s="36"/>
      <c r="H130" s="28" t="s">
        <v>33</v>
      </c>
      <c r="I130" s="28"/>
      <c r="J130" s="102"/>
      <c r="K130" s="70"/>
    </row>
    <row r="131" spans="1:11" x14ac:dyDescent="0.25">
      <c r="A131" s="35"/>
      <c r="B131" s="35"/>
      <c r="C131" s="35"/>
      <c r="D131" s="43"/>
      <c r="E131" s="35"/>
      <c r="F131" s="36"/>
      <c r="G131" s="36"/>
      <c r="H131" s="28" t="s">
        <v>34</v>
      </c>
      <c r="I131" s="28"/>
      <c r="J131" s="102"/>
      <c r="K131" s="70"/>
    </row>
    <row r="132" spans="1:11" x14ac:dyDescent="0.25">
      <c r="A132" s="4" t="s">
        <v>35</v>
      </c>
      <c r="B132" s="2"/>
      <c r="C132" s="2"/>
      <c r="D132" s="2"/>
      <c r="G132" s="70"/>
      <c r="H132" s="70"/>
      <c r="I132" s="70"/>
      <c r="J132" s="102"/>
      <c r="K132" s="70"/>
    </row>
    <row r="133" spans="1:11" x14ac:dyDescent="0.25">
      <c r="B133" s="2"/>
      <c r="C133" s="2"/>
      <c r="D133" s="2"/>
      <c r="G133" s="70"/>
      <c r="H133" s="70"/>
      <c r="I133" s="70"/>
      <c r="J133" s="102"/>
      <c r="K133" s="70"/>
    </row>
    <row r="134" spans="1:11" x14ac:dyDescent="0.25">
      <c r="B134" s="2"/>
      <c r="C134" s="2"/>
      <c r="D134" s="2"/>
      <c r="G134" s="70"/>
      <c r="H134" s="70"/>
      <c r="I134" s="70"/>
      <c r="J134" s="102"/>
      <c r="K134" s="70"/>
    </row>
    <row r="135" spans="1:11" x14ac:dyDescent="0.25">
      <c r="B135" s="2"/>
      <c r="C135" s="2"/>
      <c r="D135" s="2"/>
      <c r="G135" s="70"/>
      <c r="H135" s="70"/>
      <c r="I135" s="70"/>
      <c r="J135" s="102"/>
      <c r="K135" s="70"/>
    </row>
    <row r="136" spans="1:11" x14ac:dyDescent="0.25">
      <c r="B136" s="2"/>
      <c r="C136" s="2"/>
      <c r="D136" s="2"/>
      <c r="G136" s="70"/>
      <c r="H136" s="70"/>
      <c r="I136" s="70"/>
      <c r="J136" s="102"/>
      <c r="K136" s="70"/>
    </row>
    <row r="137" spans="1:11" x14ac:dyDescent="0.25">
      <c r="B137" s="2"/>
      <c r="C137" s="2"/>
      <c r="D137" s="2"/>
      <c r="G137" s="70"/>
      <c r="H137" s="70"/>
      <c r="I137" s="70"/>
      <c r="J137" s="102"/>
      <c r="K137" s="70"/>
    </row>
    <row r="138" spans="1:11" x14ac:dyDescent="0.25">
      <c r="B138" s="2"/>
      <c r="C138" s="2"/>
      <c r="D138" s="2"/>
      <c r="G138" s="70"/>
      <c r="H138" s="70"/>
      <c r="I138" s="70"/>
      <c r="J138" s="102"/>
      <c r="K138" s="70"/>
    </row>
    <row r="139" spans="1:11" x14ac:dyDescent="0.25">
      <c r="B139" s="2"/>
      <c r="C139" s="2"/>
      <c r="D139" s="2"/>
      <c r="G139" s="70"/>
      <c r="H139" s="70"/>
      <c r="I139" s="70"/>
      <c r="J139" s="102"/>
      <c r="K139" s="70"/>
    </row>
    <row r="140" spans="1:11" x14ac:dyDescent="0.25">
      <c r="B140" s="2"/>
      <c r="C140" s="2"/>
      <c r="D140" s="2"/>
      <c r="G140" s="70"/>
      <c r="H140" s="70"/>
      <c r="I140" s="70"/>
      <c r="J140" s="102"/>
      <c r="K140" s="70"/>
    </row>
    <row r="141" spans="1:11" x14ac:dyDescent="0.25">
      <c r="B141" s="2"/>
      <c r="C141" s="2"/>
      <c r="D141" s="2"/>
      <c r="G141" s="70"/>
      <c r="H141" s="70"/>
      <c r="I141" s="70"/>
      <c r="J141" s="102"/>
      <c r="K141" s="70"/>
    </row>
    <row r="142" spans="1:11" x14ac:dyDescent="0.25">
      <c r="B142" s="2"/>
      <c r="C142" s="2"/>
      <c r="D142" s="2"/>
      <c r="G142" s="70"/>
      <c r="H142" s="70"/>
      <c r="I142" s="70"/>
      <c r="J142" s="102"/>
      <c r="K142" s="70"/>
    </row>
    <row r="143" spans="1:11" x14ac:dyDescent="0.25">
      <c r="B143" s="2"/>
      <c r="C143" s="2"/>
      <c r="D143" s="2"/>
      <c r="G143" s="70"/>
      <c r="H143" s="70"/>
      <c r="I143" s="70"/>
      <c r="J143" s="102"/>
      <c r="K143" s="70"/>
    </row>
    <row r="144" spans="1:11" x14ac:dyDescent="0.25">
      <c r="B144" s="2"/>
      <c r="C144" s="2"/>
      <c r="D144" s="2"/>
      <c r="G144" s="70"/>
      <c r="H144" s="70"/>
      <c r="I144" s="70"/>
      <c r="J144" s="102"/>
      <c r="K144" s="70"/>
    </row>
    <row r="145" spans="2:11" x14ac:dyDescent="0.25">
      <c r="B145" s="2"/>
      <c r="C145" s="2"/>
      <c r="D145" s="2"/>
      <c r="G145" s="70"/>
      <c r="H145" s="70"/>
      <c r="I145" s="70"/>
      <c r="J145" s="102"/>
      <c r="K145" s="70"/>
    </row>
    <row r="146" spans="2:11" x14ac:dyDescent="0.25">
      <c r="B146" s="2"/>
      <c r="C146" s="2"/>
      <c r="D146" s="2"/>
      <c r="G146" s="70"/>
      <c r="H146" s="70"/>
      <c r="I146" s="70"/>
      <c r="J146" s="102"/>
      <c r="K146" s="70"/>
    </row>
    <row r="147" spans="2:11" x14ac:dyDescent="0.25">
      <c r="B147" s="2"/>
      <c r="C147" s="2"/>
      <c r="D147" s="2"/>
      <c r="G147" s="70"/>
      <c r="H147" s="70"/>
      <c r="I147" s="70"/>
      <c r="J147" s="102"/>
      <c r="K147" s="70"/>
    </row>
    <row r="148" spans="2:11" x14ac:dyDescent="0.25">
      <c r="G148" s="70"/>
      <c r="H148" s="70"/>
      <c r="I148" s="70"/>
      <c r="J148" s="102"/>
      <c r="K148" s="70"/>
    </row>
    <row r="149" spans="2:11" x14ac:dyDescent="0.25">
      <c r="G149" s="70"/>
      <c r="H149" s="70"/>
      <c r="I149" s="70"/>
      <c r="J149" s="102"/>
      <c r="K149" s="70"/>
    </row>
    <row r="150" spans="2:11" x14ac:dyDescent="0.25">
      <c r="G150" s="70"/>
      <c r="H150" s="70"/>
      <c r="I150" s="70"/>
      <c r="J150" s="102"/>
      <c r="K150" s="70"/>
    </row>
    <row r="151" spans="2:11" x14ac:dyDescent="0.25">
      <c r="B151" s="2"/>
      <c r="C151" s="2"/>
      <c r="D151" s="2"/>
      <c r="G151" s="70"/>
      <c r="H151" s="70"/>
      <c r="I151" s="70"/>
      <c r="J151" s="102"/>
      <c r="K151" s="70"/>
    </row>
    <row r="152" spans="2:11" x14ac:dyDescent="0.25">
      <c r="B152" s="2"/>
      <c r="C152" s="2"/>
      <c r="D152" s="2"/>
      <c r="G152" s="70"/>
      <c r="H152" s="70"/>
      <c r="I152" s="70"/>
      <c r="J152" s="102"/>
      <c r="K152" s="70"/>
    </row>
    <row r="153" spans="2:11" x14ac:dyDescent="0.25">
      <c r="B153" s="2"/>
      <c r="C153" s="2"/>
      <c r="D153" s="2"/>
      <c r="G153" s="70"/>
      <c r="H153" s="70"/>
      <c r="I153" s="70"/>
      <c r="J153" s="102"/>
      <c r="K153" s="70"/>
    </row>
    <row r="154" spans="2:11" x14ac:dyDescent="0.25">
      <c r="B154" s="2"/>
      <c r="C154" s="2"/>
      <c r="D154" s="2"/>
      <c r="G154" s="70"/>
      <c r="H154" s="70"/>
      <c r="I154" s="70"/>
      <c r="J154" s="102"/>
      <c r="K154" s="70"/>
    </row>
    <row r="155" spans="2:11" x14ac:dyDescent="0.25">
      <c r="B155" s="2"/>
      <c r="C155" s="2"/>
      <c r="D155" s="2"/>
      <c r="G155" s="70"/>
      <c r="H155" s="70"/>
      <c r="I155" s="70"/>
      <c r="J155" s="102"/>
      <c r="K155" s="70"/>
    </row>
    <row r="156" spans="2:11" x14ac:dyDescent="0.25">
      <c r="B156" s="2"/>
      <c r="C156" s="2"/>
      <c r="D156" s="2"/>
      <c r="G156" s="70"/>
      <c r="H156" s="70"/>
      <c r="I156" s="70"/>
      <c r="J156" s="102"/>
      <c r="K156" s="70"/>
    </row>
    <row r="157" spans="2:11" x14ac:dyDescent="0.25">
      <c r="B157" s="2"/>
      <c r="C157" s="2"/>
      <c r="D157" s="2"/>
      <c r="G157" s="70"/>
      <c r="H157" s="70"/>
      <c r="I157" s="70"/>
      <c r="J157" s="102"/>
      <c r="K157" s="70"/>
    </row>
    <row r="158" spans="2:11" x14ac:dyDescent="0.25">
      <c r="B158" s="2"/>
      <c r="C158" s="2"/>
      <c r="D158" s="2"/>
      <c r="G158" s="70"/>
      <c r="H158" s="70"/>
      <c r="I158" s="70"/>
      <c r="J158" s="102"/>
      <c r="K158" s="70"/>
    </row>
    <row r="159" spans="2:11" x14ac:dyDescent="0.25">
      <c r="B159" s="2"/>
      <c r="C159" s="2"/>
      <c r="D159" s="2"/>
      <c r="G159" s="70"/>
      <c r="H159" s="70"/>
      <c r="I159" s="70"/>
      <c r="J159" s="102"/>
      <c r="K159" s="70"/>
    </row>
    <row r="160" spans="2:11" x14ac:dyDescent="0.25">
      <c r="B160" s="2"/>
      <c r="C160" s="2"/>
      <c r="D160" s="2"/>
      <c r="G160" s="70"/>
      <c r="H160" s="70"/>
      <c r="I160" s="70"/>
      <c r="J160" s="102"/>
      <c r="K160" s="70"/>
    </row>
    <row r="161" spans="2:11" x14ac:dyDescent="0.25">
      <c r="B161" s="2"/>
      <c r="C161" s="2"/>
      <c r="D161" s="2"/>
      <c r="G161" s="70"/>
      <c r="H161" s="70"/>
      <c r="I161" s="70"/>
      <c r="J161" s="102"/>
      <c r="K161" s="70"/>
    </row>
    <row r="162" spans="2:11" x14ac:dyDescent="0.25">
      <c r="B162" s="2"/>
      <c r="C162" s="2"/>
      <c r="D162" s="2"/>
      <c r="G162" s="70"/>
      <c r="H162" s="70"/>
      <c r="I162" s="70"/>
      <c r="J162" s="102"/>
      <c r="K162" s="70"/>
    </row>
    <row r="163" spans="2:11" x14ac:dyDescent="0.25">
      <c r="B163" s="2"/>
      <c r="C163" s="2"/>
      <c r="D163" s="2"/>
      <c r="G163" s="70"/>
      <c r="H163" s="70"/>
      <c r="I163" s="70"/>
      <c r="J163" s="102"/>
      <c r="K163" s="70"/>
    </row>
    <row r="164" spans="2:11" x14ac:dyDescent="0.25">
      <c r="B164" s="2"/>
      <c r="C164" s="2"/>
      <c r="D164" s="2"/>
      <c r="G164" s="70"/>
      <c r="H164" s="70"/>
      <c r="I164" s="70"/>
      <c r="J164" s="102"/>
      <c r="K164" s="70"/>
    </row>
    <row r="165" spans="2:11" x14ac:dyDescent="0.25">
      <c r="B165" s="2"/>
      <c r="C165" s="2"/>
      <c r="D165" s="2"/>
      <c r="G165" s="70"/>
      <c r="H165" s="70"/>
      <c r="I165" s="70"/>
      <c r="J165" s="102"/>
      <c r="K165" s="70"/>
    </row>
    <row r="166" spans="2:11" x14ac:dyDescent="0.25">
      <c r="B166" s="2"/>
      <c r="C166" s="2"/>
      <c r="D166" s="2"/>
      <c r="G166" s="70"/>
      <c r="H166" s="70"/>
      <c r="I166" s="70"/>
      <c r="J166" s="102"/>
      <c r="K166" s="70"/>
    </row>
    <row r="167" spans="2:11" x14ac:dyDescent="0.25">
      <c r="B167" s="2"/>
      <c r="C167" s="2"/>
      <c r="D167" s="2"/>
      <c r="G167" s="70"/>
      <c r="H167" s="70"/>
      <c r="I167" s="70"/>
      <c r="J167" s="102"/>
      <c r="K167" s="70"/>
    </row>
    <row r="168" spans="2:11" x14ac:dyDescent="0.25">
      <c r="B168" s="2"/>
      <c r="C168" s="2"/>
      <c r="D168" s="2"/>
      <c r="G168" s="70"/>
      <c r="H168" s="70"/>
      <c r="I168" s="70"/>
      <c r="J168" s="102"/>
      <c r="K168" s="70"/>
    </row>
    <row r="169" spans="2:11" x14ac:dyDescent="0.25">
      <c r="B169" s="2"/>
      <c r="C169" s="2"/>
      <c r="D169" s="2"/>
      <c r="G169" s="70"/>
      <c r="H169" s="70"/>
      <c r="I169" s="70"/>
      <c r="J169" s="102"/>
      <c r="K169" s="70"/>
    </row>
    <row r="170" spans="2:11" x14ac:dyDescent="0.25">
      <c r="B170" s="2"/>
      <c r="C170" s="2"/>
      <c r="D170" s="2"/>
      <c r="G170" s="70"/>
      <c r="H170" s="70"/>
      <c r="I170" s="70"/>
      <c r="J170" s="102"/>
      <c r="K170" s="70"/>
    </row>
    <row r="171" spans="2:11" x14ac:dyDescent="0.25">
      <c r="B171" s="2"/>
      <c r="C171" s="2"/>
      <c r="D171" s="2"/>
      <c r="G171" s="70"/>
      <c r="H171" s="70"/>
      <c r="I171" s="70"/>
      <c r="J171" s="102"/>
      <c r="K171" s="70"/>
    </row>
    <row r="172" spans="2:11" x14ac:dyDescent="0.25">
      <c r="B172" s="2"/>
      <c r="C172" s="2"/>
      <c r="D172" s="2"/>
      <c r="G172" s="70"/>
      <c r="H172" s="70"/>
      <c r="I172" s="70"/>
      <c r="J172" s="102"/>
      <c r="K172" s="70"/>
    </row>
    <row r="173" spans="2:11" x14ac:dyDescent="0.25">
      <c r="B173" s="2"/>
      <c r="C173" s="2"/>
      <c r="D173" s="2"/>
      <c r="G173" s="70"/>
      <c r="H173" s="70"/>
      <c r="I173" s="70"/>
      <c r="J173" s="102"/>
      <c r="K173" s="70"/>
    </row>
    <row r="174" spans="2:11" x14ac:dyDescent="0.25">
      <c r="B174" s="2"/>
      <c r="C174" s="2"/>
      <c r="D174" s="2"/>
      <c r="G174" s="70"/>
      <c r="H174" s="70"/>
      <c r="I174" s="70"/>
      <c r="J174" s="102"/>
      <c r="K174" s="70"/>
    </row>
    <row r="175" spans="2:11" x14ac:dyDescent="0.25">
      <c r="B175" s="2"/>
      <c r="C175" s="2"/>
      <c r="D175" s="2"/>
      <c r="G175" s="70"/>
      <c r="H175" s="70"/>
      <c r="I175" s="70"/>
      <c r="J175" s="102"/>
      <c r="K175" s="70"/>
    </row>
    <row r="176" spans="2:11" x14ac:dyDescent="0.25">
      <c r="B176" s="2"/>
      <c r="C176" s="2"/>
      <c r="D176" s="2"/>
      <c r="G176" s="70"/>
      <c r="H176" s="70"/>
      <c r="I176" s="70"/>
      <c r="J176" s="102"/>
      <c r="K176" s="70"/>
    </row>
    <row r="177" spans="2:11" x14ac:dyDescent="0.25">
      <c r="G177" s="70"/>
      <c r="H177" s="70"/>
      <c r="I177" s="70"/>
      <c r="J177" s="102"/>
      <c r="K177" s="70"/>
    </row>
    <row r="178" spans="2:11" x14ac:dyDescent="0.25">
      <c r="G178" s="70"/>
      <c r="H178" s="70"/>
      <c r="I178" s="70"/>
      <c r="J178" s="102"/>
      <c r="K178" s="70"/>
    </row>
    <row r="179" spans="2:11" x14ac:dyDescent="0.25">
      <c r="B179" s="2"/>
      <c r="C179" s="2"/>
      <c r="D179" s="2"/>
      <c r="G179" s="70"/>
      <c r="H179" s="70"/>
      <c r="I179" s="70"/>
      <c r="J179" s="102"/>
      <c r="K179" s="70"/>
    </row>
    <row r="180" spans="2:11" x14ac:dyDescent="0.25">
      <c r="B180" s="2"/>
      <c r="C180" s="2"/>
      <c r="D180" s="2"/>
      <c r="G180" s="70"/>
      <c r="H180" s="70"/>
      <c r="I180" s="70"/>
      <c r="J180" s="102"/>
      <c r="K180" s="70"/>
    </row>
    <row r="181" spans="2:11" x14ac:dyDescent="0.25">
      <c r="B181" s="2"/>
      <c r="C181" s="2"/>
      <c r="D181" s="2"/>
      <c r="G181" s="70"/>
      <c r="H181" s="70"/>
      <c r="I181" s="70"/>
      <c r="J181" s="102"/>
      <c r="K181" s="70"/>
    </row>
    <row r="182" spans="2:11" x14ac:dyDescent="0.25">
      <c r="B182" s="2"/>
      <c r="C182" s="2"/>
      <c r="D182" s="2"/>
      <c r="G182" s="70"/>
      <c r="H182" s="70"/>
      <c r="I182" s="70"/>
      <c r="J182" s="102"/>
      <c r="K182" s="70"/>
    </row>
    <row r="183" spans="2:11" x14ac:dyDescent="0.25">
      <c r="B183" s="2"/>
      <c r="C183" s="2"/>
      <c r="D183" s="2"/>
      <c r="G183" s="70"/>
      <c r="H183" s="70"/>
      <c r="I183" s="70"/>
      <c r="J183" s="102"/>
      <c r="K183" s="70"/>
    </row>
    <row r="184" spans="2:11" x14ac:dyDescent="0.25">
      <c r="B184" s="2"/>
      <c r="C184" s="2"/>
      <c r="D184" s="2"/>
      <c r="G184" s="70"/>
      <c r="H184" s="70"/>
      <c r="I184" s="70"/>
      <c r="J184" s="102"/>
      <c r="K184" s="70"/>
    </row>
    <row r="185" spans="2:11" x14ac:dyDescent="0.25">
      <c r="B185" s="2"/>
      <c r="C185" s="2"/>
      <c r="D185" s="2"/>
      <c r="G185" s="70"/>
      <c r="H185" s="70"/>
      <c r="I185" s="70"/>
      <c r="J185" s="102"/>
      <c r="K185" s="70"/>
    </row>
    <row r="186" spans="2:11" x14ac:dyDescent="0.25">
      <c r="B186" s="2"/>
      <c r="C186" s="2"/>
      <c r="D186" s="2"/>
      <c r="G186" s="70"/>
      <c r="H186" s="70"/>
      <c r="I186" s="70"/>
      <c r="J186" s="102"/>
      <c r="K186" s="70"/>
    </row>
    <row r="187" spans="2:11" x14ac:dyDescent="0.25">
      <c r="B187" s="2"/>
      <c r="C187" s="2"/>
      <c r="D187" s="2"/>
      <c r="G187" s="70"/>
      <c r="H187" s="70"/>
      <c r="I187" s="70"/>
      <c r="J187" s="102"/>
      <c r="K187" s="70"/>
    </row>
    <row r="188" spans="2:11" x14ac:dyDescent="0.25">
      <c r="B188" s="2"/>
      <c r="C188" s="2"/>
      <c r="D188" s="2"/>
      <c r="G188" s="70"/>
      <c r="H188" s="70"/>
      <c r="I188" s="70"/>
      <c r="J188" s="102"/>
      <c r="K188" s="70"/>
    </row>
    <row r="189" spans="2:11" x14ac:dyDescent="0.25">
      <c r="B189" s="2"/>
      <c r="C189" s="2"/>
      <c r="D189" s="2"/>
      <c r="G189" s="70"/>
      <c r="H189" s="70"/>
      <c r="I189" s="70"/>
      <c r="J189" s="102"/>
      <c r="K189" s="70"/>
    </row>
    <row r="190" spans="2:11" x14ac:dyDescent="0.25">
      <c r="B190" s="2"/>
      <c r="C190" s="2"/>
      <c r="D190" s="2"/>
      <c r="F190" s="2" t="s">
        <v>14</v>
      </c>
      <c r="G190" s="18"/>
      <c r="H190" s="70"/>
      <c r="I190" s="70"/>
      <c r="J190" s="102"/>
      <c r="K190" s="70"/>
    </row>
    <row r="191" spans="2:11" x14ac:dyDescent="0.25">
      <c r="B191" s="2"/>
      <c r="C191" s="2"/>
      <c r="D191" s="2"/>
      <c r="F191" s="2" t="s">
        <v>14</v>
      </c>
      <c r="G191" s="18"/>
      <c r="H191" s="70"/>
      <c r="I191" s="70"/>
      <c r="J191" s="102"/>
      <c r="K191" s="70"/>
    </row>
    <row r="192" spans="2:11" x14ac:dyDescent="0.25">
      <c r="B192" s="2"/>
      <c r="C192" s="2"/>
      <c r="D192" s="2"/>
      <c r="F192" s="2" t="s">
        <v>14</v>
      </c>
      <c r="G192" s="18"/>
      <c r="H192" s="70"/>
      <c r="I192" s="70"/>
      <c r="J192" s="102"/>
      <c r="K192" s="70"/>
    </row>
    <row r="193" spans="2:11" x14ac:dyDescent="0.25">
      <c r="B193" s="2"/>
      <c r="C193" s="2"/>
      <c r="D193" s="2"/>
      <c r="F193" s="2" t="s">
        <v>14</v>
      </c>
      <c r="G193" s="18"/>
      <c r="H193" s="70"/>
      <c r="I193" s="70"/>
      <c r="J193" s="102"/>
      <c r="K193" s="70"/>
    </row>
    <row r="194" spans="2:11" x14ac:dyDescent="0.25">
      <c r="B194" s="2"/>
      <c r="C194" s="2"/>
      <c r="D194" s="2"/>
      <c r="F194" s="2" t="s">
        <v>14</v>
      </c>
      <c r="G194" s="18"/>
      <c r="H194" s="70"/>
      <c r="I194" s="70"/>
      <c r="J194" s="102"/>
      <c r="K194" s="70"/>
    </row>
    <row r="195" spans="2:11" x14ac:dyDescent="0.25">
      <c r="B195" s="2"/>
      <c r="C195" s="2"/>
      <c r="D195" s="2"/>
      <c r="F195" s="2" t="s">
        <v>14</v>
      </c>
      <c r="G195" s="18"/>
      <c r="H195" s="70"/>
      <c r="I195" s="70"/>
      <c r="J195" s="102"/>
      <c r="K195" s="70"/>
    </row>
    <row r="196" spans="2:11" x14ac:dyDescent="0.25">
      <c r="B196" s="2"/>
      <c r="C196" s="2"/>
      <c r="D196" s="2"/>
      <c r="F196" s="2" t="s">
        <v>14</v>
      </c>
      <c r="G196" s="18"/>
      <c r="H196" s="70"/>
      <c r="I196" s="70"/>
      <c r="J196" s="102"/>
      <c r="K196" s="70"/>
    </row>
    <row r="197" spans="2:11" x14ac:dyDescent="0.25">
      <c r="B197" s="2"/>
      <c r="C197" s="2"/>
      <c r="D197" s="2"/>
      <c r="F197" s="2" t="s">
        <v>14</v>
      </c>
      <c r="G197" s="18"/>
      <c r="H197" s="70"/>
      <c r="I197" s="70"/>
      <c r="J197" s="102"/>
      <c r="K197" s="70"/>
    </row>
    <row r="198" spans="2:11" x14ac:dyDescent="0.25">
      <c r="B198" s="2"/>
      <c r="C198" s="2"/>
      <c r="D198" s="2"/>
      <c r="F198" s="2" t="s">
        <v>14</v>
      </c>
      <c r="G198" s="18"/>
      <c r="H198" s="70"/>
      <c r="I198" s="70"/>
      <c r="J198" s="102"/>
      <c r="K198" s="70"/>
    </row>
    <row r="199" spans="2:11" x14ac:dyDescent="0.25">
      <c r="B199" s="2"/>
      <c r="C199" s="2"/>
      <c r="D199" s="2"/>
      <c r="F199" s="2" t="s">
        <v>14</v>
      </c>
      <c r="G199" s="18"/>
      <c r="H199" s="70"/>
      <c r="I199" s="70"/>
      <c r="J199" s="102"/>
      <c r="K199" s="70"/>
    </row>
    <row r="200" spans="2:11" x14ac:dyDescent="0.25">
      <c r="B200" s="2"/>
      <c r="C200" s="2"/>
      <c r="D200" s="2"/>
      <c r="F200" s="2" t="s">
        <v>14</v>
      </c>
      <c r="G200" s="18"/>
      <c r="H200" s="70"/>
      <c r="I200" s="70"/>
      <c r="J200" s="102"/>
      <c r="K200" s="70"/>
    </row>
    <row r="201" spans="2:11" x14ac:dyDescent="0.25">
      <c r="B201" s="2"/>
      <c r="C201" s="2"/>
      <c r="D201" s="2"/>
      <c r="F201" s="2" t="s">
        <v>14</v>
      </c>
      <c r="G201" s="18"/>
      <c r="H201" s="70"/>
      <c r="I201" s="70"/>
      <c r="J201" s="102"/>
      <c r="K201" s="70"/>
    </row>
    <row r="202" spans="2:11" x14ac:dyDescent="0.25">
      <c r="B202" s="2"/>
      <c r="C202" s="2"/>
      <c r="D202" s="2"/>
      <c r="F202" s="2" t="s">
        <v>14</v>
      </c>
      <c r="G202" s="18"/>
      <c r="H202" s="70"/>
      <c r="I202" s="70"/>
      <c r="J202" s="102"/>
      <c r="K202" s="70"/>
    </row>
    <row r="203" spans="2:11" x14ac:dyDescent="0.25">
      <c r="B203" s="2"/>
      <c r="C203" s="2"/>
      <c r="D203" s="2"/>
      <c r="F203" s="2" t="s">
        <v>14</v>
      </c>
      <c r="G203" s="18"/>
      <c r="H203" s="70"/>
      <c r="I203" s="70"/>
      <c r="J203" s="102"/>
      <c r="K203" s="70"/>
    </row>
    <row r="204" spans="2:11" x14ac:dyDescent="0.25">
      <c r="B204" s="2"/>
      <c r="C204" s="2"/>
      <c r="D204" s="2"/>
      <c r="F204" s="2" t="s">
        <v>14</v>
      </c>
      <c r="G204" s="18"/>
      <c r="H204" s="70"/>
      <c r="I204" s="70"/>
      <c r="J204" s="102"/>
      <c r="K204" s="70"/>
    </row>
    <row r="205" spans="2:11" x14ac:dyDescent="0.25">
      <c r="F205" s="69" t="s">
        <v>14</v>
      </c>
      <c r="G205" s="70"/>
      <c r="H205" s="70"/>
      <c r="I205" s="70"/>
      <c r="J205" s="70"/>
      <c r="K205" s="70"/>
    </row>
    <row r="206" spans="2:11" x14ac:dyDescent="0.25">
      <c r="G206" s="70"/>
      <c r="H206" s="70"/>
      <c r="I206" s="70"/>
      <c r="J206" s="70"/>
      <c r="K206" s="70"/>
    </row>
    <row r="207" spans="2:11" x14ac:dyDescent="0.25">
      <c r="G207" s="70"/>
      <c r="H207" s="70"/>
      <c r="I207" s="70"/>
      <c r="J207" s="70"/>
      <c r="K207" s="70"/>
    </row>
    <row r="208" spans="2:11" x14ac:dyDescent="0.25">
      <c r="G208" s="70"/>
      <c r="H208" s="70"/>
      <c r="I208" s="70"/>
      <c r="J208" s="70"/>
      <c r="K208" s="70"/>
    </row>
    <row r="209" spans="7:11" x14ac:dyDescent="0.25">
      <c r="G209" s="70"/>
      <c r="H209" s="70"/>
      <c r="I209" s="70"/>
      <c r="J209" s="70"/>
      <c r="K209" s="70"/>
    </row>
    <row r="210" spans="7:11" x14ac:dyDescent="0.25">
      <c r="G210" s="70"/>
      <c r="H210" s="70"/>
      <c r="I210" s="70"/>
      <c r="J210" s="70"/>
      <c r="K210" s="70"/>
    </row>
    <row r="211" spans="7:11" x14ac:dyDescent="0.25">
      <c r="G211" s="70"/>
      <c r="H211" s="70"/>
      <c r="I211" s="70"/>
      <c r="J211" s="70"/>
      <c r="K211" s="70"/>
    </row>
    <row r="212" spans="7:11" x14ac:dyDescent="0.25">
      <c r="G212" s="70"/>
      <c r="H212" s="70"/>
      <c r="I212" s="70"/>
      <c r="J212" s="70"/>
      <c r="K212" s="70"/>
    </row>
    <row r="213" spans="7:11" x14ac:dyDescent="0.25">
      <c r="G213" s="70"/>
      <c r="H213" s="70"/>
      <c r="I213" s="70"/>
      <c r="J213" s="70"/>
      <c r="K213" s="70"/>
    </row>
    <row r="214" spans="7:11" x14ac:dyDescent="0.25">
      <c r="G214" s="70"/>
      <c r="H214" s="70"/>
      <c r="I214" s="70"/>
      <c r="J214" s="70"/>
      <c r="K214" s="70"/>
    </row>
    <row r="215" spans="7:11" x14ac:dyDescent="0.25">
      <c r="G215" s="70"/>
      <c r="H215" s="70"/>
      <c r="I215" s="70"/>
      <c r="J215" s="70"/>
      <c r="K215" s="70"/>
    </row>
    <row r="216" spans="7:11" x14ac:dyDescent="0.25">
      <c r="G216" s="70"/>
      <c r="H216" s="70"/>
      <c r="I216" s="70"/>
      <c r="J216" s="70"/>
      <c r="K216" s="70"/>
    </row>
    <row r="217" spans="7:11" x14ac:dyDescent="0.25">
      <c r="G217" s="70"/>
      <c r="H217" s="70"/>
      <c r="I217" s="70"/>
      <c r="J217" s="70"/>
      <c r="K217" s="70"/>
    </row>
    <row r="218" spans="7:11" x14ac:dyDescent="0.25">
      <c r="G218" s="70"/>
      <c r="H218" s="70"/>
      <c r="I218" s="70"/>
      <c r="J218" s="70"/>
      <c r="K218" s="70"/>
    </row>
    <row r="219" spans="7:11" x14ac:dyDescent="0.25">
      <c r="G219" s="70"/>
      <c r="H219" s="70"/>
      <c r="I219" s="70"/>
      <c r="J219" s="70"/>
      <c r="K219" s="70"/>
    </row>
    <row r="220" spans="7:11" x14ac:dyDescent="0.25">
      <c r="G220" s="70"/>
      <c r="H220" s="70"/>
      <c r="I220" s="70"/>
      <c r="J220" s="70"/>
      <c r="K220" s="70"/>
    </row>
    <row r="221" spans="7:11" x14ac:dyDescent="0.25">
      <c r="G221" s="70"/>
      <c r="H221" s="70"/>
      <c r="I221" s="70"/>
      <c r="J221" s="70"/>
      <c r="K221" s="70"/>
    </row>
    <row r="222" spans="7:11" x14ac:dyDescent="0.25">
      <c r="G222" s="70"/>
      <c r="H222" s="70"/>
      <c r="I222" s="70"/>
      <c r="J222" s="70"/>
      <c r="K222" s="70"/>
    </row>
    <row r="223" spans="7:11" x14ac:dyDescent="0.25">
      <c r="G223" s="70"/>
      <c r="H223" s="70"/>
      <c r="I223" s="70"/>
      <c r="J223" s="70"/>
      <c r="K223" s="70"/>
    </row>
    <row r="224" spans="7:11" x14ac:dyDescent="0.25">
      <c r="G224" s="70"/>
      <c r="H224" s="70"/>
      <c r="I224" s="70"/>
      <c r="J224" s="70"/>
      <c r="K224" s="70"/>
    </row>
    <row r="225" spans="7:11" x14ac:dyDescent="0.25">
      <c r="G225" s="70"/>
      <c r="H225" s="70"/>
      <c r="I225" s="70"/>
      <c r="J225" s="70"/>
      <c r="K225" s="70"/>
    </row>
    <row r="226" spans="7:11" x14ac:dyDescent="0.25">
      <c r="G226" s="70"/>
      <c r="H226" s="70"/>
      <c r="I226" s="70"/>
      <c r="J226" s="70"/>
      <c r="K226" s="70"/>
    </row>
    <row r="227" spans="7:11" x14ac:dyDescent="0.25">
      <c r="G227" s="70"/>
      <c r="H227" s="70"/>
      <c r="I227" s="70"/>
      <c r="J227" s="70"/>
      <c r="K227" s="70"/>
    </row>
    <row r="228" spans="7:11" x14ac:dyDescent="0.25">
      <c r="G228" s="70"/>
      <c r="H228" s="70"/>
      <c r="I228" s="70"/>
      <c r="J228" s="70"/>
      <c r="K228" s="70"/>
    </row>
    <row r="229" spans="7:11" x14ac:dyDescent="0.25">
      <c r="G229" s="70"/>
      <c r="H229" s="70"/>
      <c r="I229" s="70"/>
      <c r="J229" s="70"/>
      <c r="K229" s="70"/>
    </row>
    <row r="230" spans="7:11" x14ac:dyDescent="0.25">
      <c r="G230" s="70"/>
      <c r="H230" s="70"/>
      <c r="I230" s="70"/>
      <c r="J230" s="70"/>
      <c r="K230" s="70"/>
    </row>
    <row r="231" spans="7:11" x14ac:dyDescent="0.25">
      <c r="G231" s="70"/>
      <c r="H231" s="70"/>
      <c r="I231" s="70"/>
      <c r="J231" s="70"/>
      <c r="K231" s="70"/>
    </row>
    <row r="232" spans="7:11" x14ac:dyDescent="0.25">
      <c r="G232" s="70"/>
      <c r="H232" s="70"/>
      <c r="I232" s="70"/>
      <c r="J232" s="70"/>
      <c r="K232" s="70"/>
    </row>
    <row r="233" spans="7:11" x14ac:dyDescent="0.25">
      <c r="G233" s="70"/>
      <c r="H233" s="70"/>
      <c r="I233" s="70"/>
      <c r="J233" s="70"/>
      <c r="K233" s="70"/>
    </row>
    <row r="234" spans="7:11" x14ac:dyDescent="0.25">
      <c r="G234" s="70"/>
      <c r="H234" s="70"/>
      <c r="I234" s="70"/>
      <c r="J234" s="70"/>
      <c r="K234" s="70"/>
    </row>
    <row r="235" spans="7:11" x14ac:dyDescent="0.25">
      <c r="G235" s="70"/>
      <c r="H235" s="70"/>
      <c r="I235" s="70"/>
      <c r="J235" s="70"/>
      <c r="K235" s="70"/>
    </row>
    <row r="236" spans="7:11" x14ac:dyDescent="0.25">
      <c r="G236" s="70"/>
      <c r="H236" s="70"/>
      <c r="I236" s="70"/>
      <c r="J236" s="70"/>
      <c r="K236" s="70"/>
    </row>
    <row r="237" spans="7:11" x14ac:dyDescent="0.25">
      <c r="G237" s="70"/>
      <c r="H237" s="70"/>
      <c r="I237" s="70"/>
      <c r="J237" s="70"/>
      <c r="K237" s="70"/>
    </row>
    <row r="238" spans="7:11" x14ac:dyDescent="0.25">
      <c r="G238" s="70"/>
      <c r="H238" s="70"/>
      <c r="I238" s="70"/>
      <c r="J238" s="70"/>
      <c r="K238" s="70"/>
    </row>
    <row r="239" spans="7:11" x14ac:dyDescent="0.25">
      <c r="G239" s="70"/>
      <c r="H239" s="70"/>
      <c r="I239" s="70"/>
      <c r="J239" s="70"/>
      <c r="K239" s="70"/>
    </row>
    <row r="240" spans="7:11" x14ac:dyDescent="0.25">
      <c r="G240" s="70"/>
      <c r="H240" s="70"/>
      <c r="I240" s="70"/>
      <c r="J240" s="70"/>
      <c r="K240" s="70"/>
    </row>
    <row r="241" spans="7:11" x14ac:dyDescent="0.25">
      <c r="G241" s="70"/>
      <c r="H241" s="70"/>
      <c r="I241" s="70"/>
      <c r="J241" s="70"/>
      <c r="K241" s="70"/>
    </row>
    <row r="242" spans="7:11" x14ac:dyDescent="0.25">
      <c r="G242" s="70"/>
      <c r="H242" s="70"/>
      <c r="I242" s="70"/>
      <c r="J242" s="70"/>
      <c r="K242" s="70"/>
    </row>
    <row r="243" spans="7:11" x14ac:dyDescent="0.25">
      <c r="G243" s="70"/>
      <c r="H243" s="70"/>
      <c r="I243" s="70"/>
      <c r="J243" s="70"/>
      <c r="K243" s="70"/>
    </row>
    <row r="244" spans="7:11" x14ac:dyDescent="0.25">
      <c r="G244" s="70"/>
      <c r="H244" s="70"/>
      <c r="I244" s="70"/>
      <c r="J244" s="70"/>
      <c r="K244" s="70"/>
    </row>
    <row r="245" spans="7:11" x14ac:dyDescent="0.25">
      <c r="G245" s="70"/>
      <c r="H245" s="70"/>
      <c r="I245" s="70"/>
      <c r="J245" s="70"/>
      <c r="K245" s="70"/>
    </row>
    <row r="246" spans="7:11" x14ac:dyDescent="0.25">
      <c r="G246" s="70"/>
      <c r="H246" s="70"/>
      <c r="I246" s="70"/>
      <c r="J246" s="70"/>
      <c r="K246" s="70"/>
    </row>
    <row r="247" spans="7:11" x14ac:dyDescent="0.25">
      <c r="G247" s="70"/>
      <c r="H247" s="70"/>
      <c r="I247" s="70"/>
      <c r="J247" s="70"/>
      <c r="K247" s="70"/>
    </row>
    <row r="248" spans="7:11" x14ac:dyDescent="0.25">
      <c r="G248" s="70"/>
      <c r="H248" s="70"/>
      <c r="I248" s="70"/>
      <c r="J248" s="70"/>
      <c r="K248" s="70"/>
    </row>
    <row r="249" spans="7:11" x14ac:dyDescent="0.25">
      <c r="G249" s="70"/>
      <c r="H249" s="70"/>
      <c r="I249" s="70"/>
      <c r="J249" s="70"/>
      <c r="K249" s="70"/>
    </row>
    <row r="250" spans="7:11" x14ac:dyDescent="0.25">
      <c r="G250" s="70"/>
      <c r="H250" s="70"/>
      <c r="I250" s="70"/>
      <c r="J250" s="70"/>
      <c r="K250" s="70"/>
    </row>
    <row r="251" spans="7:11" x14ac:dyDescent="0.25">
      <c r="G251" s="70"/>
      <c r="H251" s="70"/>
      <c r="I251" s="70"/>
      <c r="J251" s="70"/>
      <c r="K251" s="70"/>
    </row>
    <row r="252" spans="7:11" x14ac:dyDescent="0.25">
      <c r="G252" s="70"/>
      <c r="H252" s="70"/>
      <c r="I252" s="70"/>
      <c r="J252" s="70"/>
      <c r="K252" s="70"/>
    </row>
    <row r="253" spans="7:11" x14ac:dyDescent="0.25">
      <c r="G253" s="70"/>
      <c r="H253" s="70"/>
      <c r="I253" s="70"/>
      <c r="J253" s="70"/>
      <c r="K253" s="70"/>
    </row>
    <row r="254" spans="7:11" x14ac:dyDescent="0.25">
      <c r="G254" s="70"/>
      <c r="H254" s="70"/>
      <c r="I254" s="70"/>
      <c r="J254" s="70"/>
      <c r="K254" s="70"/>
    </row>
    <row r="255" spans="7:11" x14ac:dyDescent="0.25">
      <c r="G255" s="70"/>
      <c r="H255" s="70"/>
      <c r="I255" s="70"/>
      <c r="J255" s="70"/>
      <c r="K255" s="70"/>
    </row>
    <row r="256" spans="7:11" x14ac:dyDescent="0.25">
      <c r="G256" s="70"/>
      <c r="H256" s="70"/>
      <c r="I256" s="70"/>
      <c r="J256" s="70"/>
      <c r="K256" s="70"/>
    </row>
    <row r="257" spans="7:11" x14ac:dyDescent="0.25">
      <c r="G257" s="70"/>
      <c r="H257" s="70"/>
      <c r="I257" s="70"/>
      <c r="J257" s="70"/>
      <c r="K257" s="70"/>
    </row>
    <row r="258" spans="7:11" x14ac:dyDescent="0.25">
      <c r="G258" s="70"/>
      <c r="H258" s="70"/>
      <c r="I258" s="70"/>
      <c r="J258" s="70"/>
      <c r="K258" s="70"/>
    </row>
    <row r="259" spans="7:11" x14ac:dyDescent="0.25">
      <c r="G259" s="70"/>
      <c r="H259" s="70"/>
      <c r="I259" s="70"/>
      <c r="J259" s="70"/>
      <c r="K259" s="70"/>
    </row>
    <row r="260" spans="7:11" x14ac:dyDescent="0.25">
      <c r="G260" s="70"/>
      <c r="H260" s="70"/>
      <c r="I260" s="70"/>
      <c r="J260" s="70"/>
      <c r="K260" s="70"/>
    </row>
    <row r="261" spans="7:11" x14ac:dyDescent="0.25">
      <c r="G261" s="70"/>
      <c r="H261" s="70"/>
      <c r="I261" s="70"/>
      <c r="J261" s="70"/>
      <c r="K261" s="70"/>
    </row>
    <row r="262" spans="7:11" x14ac:dyDescent="0.25">
      <c r="G262" s="70"/>
      <c r="H262" s="70"/>
      <c r="I262" s="70"/>
      <c r="J262" s="70"/>
      <c r="K262" s="70"/>
    </row>
    <row r="263" spans="7:11" x14ac:dyDescent="0.25">
      <c r="G263" s="70"/>
      <c r="H263" s="70"/>
      <c r="I263" s="70"/>
      <c r="J263" s="70"/>
      <c r="K263" s="70"/>
    </row>
    <row r="264" spans="7:11" x14ac:dyDescent="0.25">
      <c r="G264" s="70"/>
      <c r="H264" s="70"/>
      <c r="I264" s="70"/>
      <c r="J264" s="70"/>
      <c r="K264" s="70"/>
    </row>
    <row r="265" spans="7:11" x14ac:dyDescent="0.25">
      <c r="G265" s="70"/>
      <c r="H265" s="70"/>
      <c r="I265" s="70"/>
      <c r="J265" s="70"/>
      <c r="K265" s="70"/>
    </row>
    <row r="266" spans="7:11" x14ac:dyDescent="0.25">
      <c r="G266" s="70"/>
      <c r="H266" s="70"/>
      <c r="I266" s="70"/>
      <c r="J266" s="70"/>
      <c r="K266" s="70"/>
    </row>
    <row r="267" spans="7:11" x14ac:dyDescent="0.25">
      <c r="G267" s="70"/>
      <c r="H267" s="70"/>
      <c r="I267" s="70"/>
      <c r="J267" s="70"/>
      <c r="K267" s="70"/>
    </row>
    <row r="268" spans="7:11" x14ac:dyDescent="0.25">
      <c r="G268" s="70"/>
      <c r="H268" s="70"/>
      <c r="I268" s="70"/>
      <c r="J268" s="70"/>
      <c r="K268" s="70"/>
    </row>
    <row r="269" spans="7:11" x14ac:dyDescent="0.25">
      <c r="G269" s="70"/>
      <c r="H269" s="70"/>
      <c r="I269" s="70"/>
      <c r="J269" s="70"/>
      <c r="K269" s="70"/>
    </row>
    <row r="270" spans="7:11" x14ac:dyDescent="0.25">
      <c r="G270" s="70"/>
      <c r="H270" s="70"/>
      <c r="I270" s="70"/>
      <c r="J270" s="70"/>
      <c r="K270" s="70"/>
    </row>
    <row r="271" spans="7:11" x14ac:dyDescent="0.25">
      <c r="G271" s="70"/>
      <c r="H271" s="70"/>
      <c r="I271" s="70"/>
      <c r="J271" s="70"/>
      <c r="K271" s="70"/>
    </row>
    <row r="272" spans="7:11" x14ac:dyDescent="0.25">
      <c r="G272" s="70"/>
      <c r="H272" s="70"/>
      <c r="I272" s="70"/>
      <c r="J272" s="70"/>
      <c r="K272" s="70"/>
    </row>
    <row r="273" spans="7:11" x14ac:dyDescent="0.25">
      <c r="G273" s="70"/>
      <c r="H273" s="70"/>
      <c r="I273" s="70"/>
      <c r="J273" s="70"/>
      <c r="K273" s="70"/>
    </row>
    <row r="274" spans="7:11" x14ac:dyDescent="0.25">
      <c r="G274" s="70"/>
      <c r="H274" s="70"/>
      <c r="I274" s="70"/>
      <c r="J274" s="70"/>
      <c r="K274" s="70"/>
    </row>
    <row r="275" spans="7:11" x14ac:dyDescent="0.25">
      <c r="G275" s="70"/>
      <c r="H275" s="70"/>
      <c r="I275" s="70"/>
      <c r="J275" s="70"/>
      <c r="K275" s="70"/>
    </row>
    <row r="276" spans="7:11" x14ac:dyDescent="0.25">
      <c r="G276" s="70"/>
      <c r="H276" s="70"/>
      <c r="I276" s="70"/>
      <c r="J276" s="70"/>
      <c r="K276" s="70"/>
    </row>
    <row r="277" spans="7:11" x14ac:dyDescent="0.25">
      <c r="G277" s="70"/>
      <c r="H277" s="70"/>
      <c r="I277" s="70"/>
      <c r="J277" s="70"/>
      <c r="K277" s="70"/>
    </row>
    <row r="278" spans="7:11" x14ac:dyDescent="0.25">
      <c r="G278" s="70"/>
      <c r="H278" s="70"/>
      <c r="I278" s="70"/>
      <c r="J278" s="70"/>
      <c r="K278" s="70"/>
    </row>
    <row r="279" spans="7:11" x14ac:dyDescent="0.25">
      <c r="G279" s="70"/>
      <c r="H279" s="70"/>
      <c r="I279" s="70"/>
      <c r="J279" s="70"/>
      <c r="K279" s="70"/>
    </row>
    <row r="280" spans="7:11" x14ac:dyDescent="0.25">
      <c r="G280" s="70"/>
      <c r="H280" s="70"/>
      <c r="I280" s="70"/>
      <c r="J280" s="70"/>
      <c r="K280" s="70"/>
    </row>
    <row r="281" spans="7:11" x14ac:dyDescent="0.25">
      <c r="G281" s="70"/>
      <c r="H281" s="70"/>
      <c r="I281" s="70"/>
      <c r="J281" s="70"/>
      <c r="K281" s="70"/>
    </row>
    <row r="282" spans="7:11" x14ac:dyDescent="0.25">
      <c r="G282" s="70"/>
      <c r="H282" s="70"/>
      <c r="I282" s="70"/>
      <c r="J282" s="70"/>
      <c r="K282" s="70"/>
    </row>
    <row r="283" spans="7:11" x14ac:dyDescent="0.25">
      <c r="G283" s="70"/>
      <c r="H283" s="70"/>
      <c r="I283" s="70"/>
      <c r="J283" s="70"/>
      <c r="K283" s="70"/>
    </row>
    <row r="284" spans="7:11" x14ac:dyDescent="0.25">
      <c r="G284" s="70"/>
      <c r="H284" s="70"/>
      <c r="I284" s="70"/>
      <c r="J284" s="70"/>
      <c r="K284" s="70"/>
    </row>
    <row r="285" spans="7:11" x14ac:dyDescent="0.25">
      <c r="G285" s="70"/>
      <c r="H285" s="70"/>
      <c r="I285" s="70"/>
      <c r="J285" s="70"/>
      <c r="K285" s="70"/>
    </row>
    <row r="286" spans="7:11" x14ac:dyDescent="0.25">
      <c r="G286" s="70"/>
      <c r="H286" s="70"/>
      <c r="I286" s="70"/>
      <c r="J286" s="70"/>
      <c r="K286" s="70"/>
    </row>
    <row r="287" spans="7:11" x14ac:dyDescent="0.25">
      <c r="G287" s="70"/>
      <c r="H287" s="70"/>
      <c r="I287" s="70"/>
      <c r="J287" s="70"/>
      <c r="K287" s="70"/>
    </row>
    <row r="288" spans="7:11" x14ac:dyDescent="0.25">
      <c r="G288" s="70"/>
      <c r="H288" s="70"/>
      <c r="I288" s="70"/>
      <c r="J288" s="70"/>
      <c r="K288" s="70"/>
    </row>
    <row r="289" spans="7:11" x14ac:dyDescent="0.25">
      <c r="G289" s="70"/>
      <c r="H289" s="70"/>
      <c r="I289" s="70"/>
      <c r="J289" s="70"/>
      <c r="K289" s="70"/>
    </row>
    <row r="290" spans="7:11" x14ac:dyDescent="0.25">
      <c r="G290" s="70"/>
      <c r="H290" s="70"/>
      <c r="I290" s="70"/>
      <c r="J290" s="70"/>
      <c r="K290" s="70"/>
    </row>
    <row r="291" spans="7:11" x14ac:dyDescent="0.25">
      <c r="G291" s="70"/>
      <c r="H291" s="70"/>
      <c r="I291" s="70"/>
      <c r="J291" s="70"/>
      <c r="K291" s="70"/>
    </row>
    <row r="292" spans="7:11" x14ac:dyDescent="0.25">
      <c r="G292" s="70"/>
      <c r="H292" s="70"/>
      <c r="I292" s="70"/>
      <c r="J292" s="70"/>
      <c r="K292" s="70"/>
    </row>
    <row r="293" spans="7:11" x14ac:dyDescent="0.25">
      <c r="G293" s="70"/>
      <c r="H293" s="70"/>
      <c r="I293" s="70"/>
      <c r="J293" s="70"/>
      <c r="K293" s="70"/>
    </row>
    <row r="294" spans="7:11" x14ac:dyDescent="0.25">
      <c r="G294" s="70"/>
      <c r="H294" s="70"/>
      <c r="I294" s="70"/>
      <c r="J294" s="70"/>
      <c r="K294" s="70"/>
    </row>
    <row r="295" spans="7:11" x14ac:dyDescent="0.25">
      <c r="G295" s="70"/>
      <c r="H295" s="70"/>
      <c r="I295" s="70"/>
      <c r="J295" s="70"/>
      <c r="K295" s="70"/>
    </row>
    <row r="296" spans="7:11" x14ac:dyDescent="0.25">
      <c r="G296" s="70"/>
      <c r="H296" s="70"/>
      <c r="I296" s="70"/>
      <c r="J296" s="70"/>
      <c r="K296" s="70"/>
    </row>
    <row r="297" spans="7:11" x14ac:dyDescent="0.25">
      <c r="G297" s="70"/>
      <c r="H297" s="70"/>
      <c r="I297" s="70"/>
      <c r="J297" s="70"/>
      <c r="K297" s="70"/>
    </row>
    <row r="298" spans="7:11" x14ac:dyDescent="0.25">
      <c r="G298" s="70"/>
      <c r="H298" s="70"/>
      <c r="I298" s="70"/>
      <c r="J298" s="70"/>
      <c r="K298" s="70"/>
    </row>
    <row r="299" spans="7:11" x14ac:dyDescent="0.25">
      <c r="G299" s="70"/>
      <c r="H299" s="70"/>
      <c r="I299" s="70"/>
      <c r="J299" s="70"/>
      <c r="K299" s="70"/>
    </row>
    <row r="300" spans="7:11" x14ac:dyDescent="0.25">
      <c r="G300" s="70"/>
      <c r="H300" s="70"/>
      <c r="I300" s="70"/>
      <c r="J300" s="70"/>
      <c r="K300" s="70"/>
    </row>
    <row r="301" spans="7:11" x14ac:dyDescent="0.25">
      <c r="G301" s="70"/>
      <c r="H301" s="70"/>
      <c r="I301" s="70"/>
      <c r="J301" s="70"/>
      <c r="K301" s="70"/>
    </row>
    <row r="302" spans="7:11" x14ac:dyDescent="0.25">
      <c r="G302" s="70"/>
      <c r="H302" s="70"/>
      <c r="I302" s="70"/>
      <c r="J302" s="70"/>
      <c r="K302" s="70"/>
    </row>
    <row r="303" spans="7:11" x14ac:dyDescent="0.25">
      <c r="G303" s="70"/>
      <c r="H303" s="70"/>
      <c r="I303" s="70"/>
      <c r="J303" s="70"/>
      <c r="K303" s="70"/>
    </row>
    <row r="304" spans="7:11" x14ac:dyDescent="0.25">
      <c r="G304" s="70"/>
      <c r="H304" s="70"/>
      <c r="I304" s="70"/>
      <c r="J304" s="70"/>
      <c r="K304" s="70"/>
    </row>
    <row r="305" spans="7:11" x14ac:dyDescent="0.25">
      <c r="G305" s="70"/>
      <c r="H305" s="70"/>
      <c r="I305" s="70"/>
      <c r="J305" s="70"/>
      <c r="K305" s="70"/>
    </row>
    <row r="306" spans="7:11" x14ac:dyDescent="0.25">
      <c r="G306" s="70"/>
      <c r="H306" s="70"/>
      <c r="I306" s="70"/>
      <c r="J306" s="70"/>
      <c r="K306" s="70"/>
    </row>
    <row r="307" spans="7:11" x14ac:dyDescent="0.25">
      <c r="G307" s="70"/>
      <c r="H307" s="70"/>
      <c r="I307" s="70"/>
      <c r="J307" s="70"/>
      <c r="K307" s="70"/>
    </row>
    <row r="308" spans="7:11" x14ac:dyDescent="0.25">
      <c r="G308" s="70"/>
      <c r="H308" s="70"/>
      <c r="I308" s="70"/>
      <c r="J308" s="70"/>
      <c r="K308" s="70"/>
    </row>
    <row r="309" spans="7:11" x14ac:dyDescent="0.25">
      <c r="G309" s="70"/>
      <c r="H309" s="70"/>
      <c r="I309" s="70"/>
      <c r="J309" s="70"/>
      <c r="K309" s="70"/>
    </row>
    <row r="310" spans="7:11" x14ac:dyDescent="0.25">
      <c r="G310" s="70"/>
      <c r="H310" s="70"/>
      <c r="I310" s="70"/>
      <c r="J310" s="70"/>
      <c r="K310" s="70"/>
    </row>
    <row r="311" spans="7:11" x14ac:dyDescent="0.25">
      <c r="G311" s="70"/>
      <c r="H311" s="70"/>
      <c r="I311" s="70"/>
      <c r="J311" s="70"/>
      <c r="K311" s="70"/>
    </row>
    <row r="312" spans="7:11" x14ac:dyDescent="0.25">
      <c r="G312" s="70"/>
      <c r="H312" s="70"/>
      <c r="I312" s="70"/>
      <c r="J312" s="70"/>
      <c r="K312" s="70"/>
    </row>
    <row r="313" spans="7:11" x14ac:dyDescent="0.25">
      <c r="G313" s="70"/>
      <c r="H313" s="70"/>
      <c r="I313" s="70"/>
      <c r="J313" s="70"/>
      <c r="K313" s="70"/>
    </row>
    <row r="314" spans="7:11" x14ac:dyDescent="0.25">
      <c r="G314" s="70"/>
      <c r="H314" s="70"/>
      <c r="I314" s="70"/>
      <c r="J314" s="70"/>
      <c r="K314" s="70"/>
    </row>
    <row r="315" spans="7:11" x14ac:dyDescent="0.25">
      <c r="G315" s="70"/>
      <c r="H315" s="70"/>
      <c r="I315" s="70"/>
      <c r="J315" s="70"/>
      <c r="K315" s="70"/>
    </row>
    <row r="316" spans="7:11" x14ac:dyDescent="0.25">
      <c r="G316" s="70"/>
      <c r="H316" s="70"/>
      <c r="I316" s="70"/>
      <c r="J316" s="70"/>
      <c r="K316" s="70"/>
    </row>
    <row r="317" spans="7:11" x14ac:dyDescent="0.25">
      <c r="G317" s="70"/>
      <c r="H317" s="70"/>
      <c r="I317" s="70"/>
      <c r="J317" s="70"/>
      <c r="K317" s="70"/>
    </row>
    <row r="318" spans="7:11" x14ac:dyDescent="0.25">
      <c r="G318" s="70"/>
      <c r="H318" s="70"/>
      <c r="I318" s="70"/>
      <c r="J318" s="70"/>
      <c r="K318" s="70"/>
    </row>
    <row r="319" spans="7:11" x14ac:dyDescent="0.25">
      <c r="G319" s="70"/>
      <c r="H319" s="70"/>
      <c r="I319" s="70"/>
      <c r="J319" s="70"/>
      <c r="K319" s="70"/>
    </row>
    <row r="320" spans="7:11" x14ac:dyDescent="0.25">
      <c r="G320" s="70"/>
      <c r="H320" s="70"/>
      <c r="I320" s="70"/>
      <c r="J320" s="70"/>
      <c r="K320" s="70"/>
    </row>
    <row r="321" spans="7:11" x14ac:dyDescent="0.25">
      <c r="G321" s="70"/>
      <c r="H321" s="70"/>
      <c r="I321" s="70"/>
      <c r="J321" s="70"/>
      <c r="K321" s="70"/>
    </row>
    <row r="322" spans="7:11" x14ac:dyDescent="0.25">
      <c r="G322" s="70"/>
      <c r="H322" s="70"/>
      <c r="I322" s="70"/>
      <c r="J322" s="70"/>
      <c r="K322" s="70"/>
    </row>
    <row r="323" spans="7:11" x14ac:dyDescent="0.25">
      <c r="G323" s="70"/>
      <c r="H323" s="70"/>
      <c r="I323" s="70"/>
      <c r="J323" s="70"/>
      <c r="K323" s="70"/>
    </row>
    <row r="324" spans="7:11" x14ac:dyDescent="0.25">
      <c r="G324" s="70"/>
      <c r="H324" s="70"/>
      <c r="I324" s="70"/>
      <c r="J324" s="70"/>
      <c r="K324" s="70"/>
    </row>
    <row r="325" spans="7:11" x14ac:dyDescent="0.25">
      <c r="G325" s="70"/>
      <c r="H325" s="70"/>
      <c r="I325" s="70"/>
      <c r="J325" s="70"/>
      <c r="K325" s="70"/>
    </row>
    <row r="326" spans="7:11" x14ac:dyDescent="0.25">
      <c r="G326" s="70"/>
      <c r="H326" s="70"/>
      <c r="I326" s="70"/>
      <c r="J326" s="70"/>
      <c r="K326" s="70"/>
    </row>
    <row r="327" spans="7:11" x14ac:dyDescent="0.25">
      <c r="G327" s="70"/>
      <c r="H327" s="70"/>
      <c r="I327" s="70"/>
      <c r="J327" s="70"/>
      <c r="K327" s="70"/>
    </row>
    <row r="328" spans="7:11" x14ac:dyDescent="0.25">
      <c r="G328" s="70"/>
      <c r="H328" s="70"/>
      <c r="I328" s="70"/>
      <c r="J328" s="70"/>
      <c r="K328" s="70"/>
    </row>
    <row r="329" spans="7:11" x14ac:dyDescent="0.25">
      <c r="G329" s="70"/>
      <c r="H329" s="70"/>
      <c r="I329" s="70"/>
      <c r="J329" s="70"/>
      <c r="K329" s="70"/>
    </row>
    <row r="330" spans="7:11" x14ac:dyDescent="0.25">
      <c r="G330" s="70"/>
      <c r="H330" s="70"/>
      <c r="I330" s="70"/>
      <c r="J330" s="70"/>
      <c r="K330" s="70"/>
    </row>
    <row r="331" spans="7:11" x14ac:dyDescent="0.25">
      <c r="G331" s="70"/>
      <c r="H331" s="70"/>
      <c r="I331" s="70"/>
      <c r="J331" s="70"/>
      <c r="K331" s="70"/>
    </row>
    <row r="332" spans="7:11" x14ac:dyDescent="0.25">
      <c r="G332" s="70"/>
      <c r="H332" s="70"/>
      <c r="I332" s="70"/>
      <c r="J332" s="70"/>
      <c r="K332" s="70"/>
    </row>
    <row r="333" spans="7:11" x14ac:dyDescent="0.25">
      <c r="G333" s="70"/>
      <c r="H333" s="70"/>
      <c r="I333" s="70"/>
      <c r="J333" s="70"/>
      <c r="K333" s="70"/>
    </row>
    <row r="334" spans="7:11" x14ac:dyDescent="0.25">
      <c r="G334" s="70"/>
      <c r="H334" s="70"/>
      <c r="I334" s="70"/>
      <c r="J334" s="70"/>
      <c r="K334" s="70"/>
    </row>
    <row r="335" spans="7:11" x14ac:dyDescent="0.25">
      <c r="G335" s="70"/>
      <c r="H335" s="70"/>
      <c r="I335" s="70"/>
      <c r="J335" s="70"/>
      <c r="K335" s="70"/>
    </row>
    <row r="336" spans="7:11" x14ac:dyDescent="0.25">
      <c r="G336" s="70"/>
      <c r="H336" s="70"/>
      <c r="I336" s="70"/>
      <c r="J336" s="70"/>
      <c r="K336" s="70"/>
    </row>
    <row r="337" spans="7:11" x14ac:dyDescent="0.25">
      <c r="G337" s="70"/>
      <c r="H337" s="70"/>
      <c r="I337" s="70"/>
      <c r="J337" s="70"/>
      <c r="K337" s="70"/>
    </row>
    <row r="338" spans="7:11" x14ac:dyDescent="0.25">
      <c r="G338" s="70"/>
      <c r="H338" s="70"/>
      <c r="I338" s="70"/>
      <c r="J338" s="70"/>
      <c r="K338" s="70"/>
    </row>
  </sheetData>
  <sheetProtection password="E033" sheet="1" objects="1" scenarios="1"/>
  <mergeCells count="2">
    <mergeCell ref="C23:G23"/>
    <mergeCell ref="C127:G127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3"/>
  <sheetViews>
    <sheetView topLeftCell="A12" zoomScaleNormal="100" workbookViewId="0">
      <pane ySplit="9" topLeftCell="A21" activePane="bottomLeft" state="frozen"/>
      <selection activeCell="A12" sqref="A12"/>
      <selection pane="bottomLeft" activeCell="C15" sqref="C15"/>
    </sheetView>
  </sheetViews>
  <sheetFormatPr defaultRowHeight="15" x14ac:dyDescent="0.25"/>
  <cols>
    <col min="1" max="1" width="8.42578125" style="69" customWidth="1"/>
    <col min="2" max="2" width="12.28515625" style="69" customWidth="1"/>
    <col min="3" max="3" width="10.42578125" style="69" customWidth="1"/>
    <col min="4" max="9" width="10.7109375" style="69" customWidth="1"/>
    <col min="10" max="16384" width="9.140625" style="69"/>
  </cols>
  <sheetData>
    <row r="1" spans="2:8" hidden="1" x14ac:dyDescent="0.25"/>
    <row r="2" spans="2:8" hidden="1" x14ac:dyDescent="0.25"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69" t="s">
        <v>5</v>
      </c>
      <c r="H2" s="69" t="s">
        <v>6</v>
      </c>
    </row>
    <row r="3" spans="2:8" hidden="1" x14ac:dyDescent="0.25">
      <c r="B3" s="92">
        <v>38825</v>
      </c>
      <c r="C3" s="69" t="s">
        <v>41</v>
      </c>
      <c r="D3" s="69">
        <f>SUM(C15)</f>
        <v>75</v>
      </c>
      <c r="E3" s="69">
        <f>SUM(C16)</f>
        <v>65</v>
      </c>
      <c r="F3" s="69">
        <f>SUM(C17)</f>
        <v>20</v>
      </c>
      <c r="G3" s="69">
        <f>ROUND(+(D3-E3)/LN((D3-F3)/(E3-F3)),1)</f>
        <v>49.8</v>
      </c>
      <c r="H3" s="69">
        <f>ROUND(1/((LN((D3-F3)/(E3-F3))*49.33)/(D3-E3))^1.28,2)</f>
        <v>1.01</v>
      </c>
    </row>
    <row r="4" spans="2:8" hidden="1" x14ac:dyDescent="0.25">
      <c r="B4" s="69" t="s">
        <v>8</v>
      </c>
      <c r="H4" s="69">
        <f>ROUND(((LN((D3-F3)/(E3-F3))*49.33)/(D3-E3))^1.28,2)</f>
        <v>0.99</v>
      </c>
    </row>
    <row r="5" spans="2:8" hidden="1" x14ac:dyDescent="0.25"/>
    <row r="6" spans="2:8" hidden="1" x14ac:dyDescent="0.25">
      <c r="D6" s="69" t="s">
        <v>38</v>
      </c>
    </row>
    <row r="7" spans="2:8" hidden="1" x14ac:dyDescent="0.25">
      <c r="C7" s="69" t="s">
        <v>10</v>
      </c>
      <c r="D7" s="93">
        <v>14.548</v>
      </c>
    </row>
    <row r="8" spans="2:8" hidden="1" x14ac:dyDescent="0.25">
      <c r="C8" s="69" t="s">
        <v>11</v>
      </c>
      <c r="D8" s="94">
        <v>0.64946999999999999</v>
      </c>
      <c r="E8" s="2"/>
    </row>
    <row r="9" spans="2:8" ht="15.75" hidden="1" thickBot="1" x14ac:dyDescent="0.3">
      <c r="C9" s="69" t="s">
        <v>12</v>
      </c>
      <c r="D9" s="95">
        <v>1.256</v>
      </c>
      <c r="E9" s="2"/>
    </row>
    <row r="10" spans="2:8" ht="15.75" hidden="1" thickBot="1" x14ac:dyDescent="0.3">
      <c r="C10" s="69" t="s">
        <v>13</v>
      </c>
      <c r="D10" s="96">
        <v>9.2469999999999997E-2</v>
      </c>
      <c r="E10" s="2" t="s">
        <v>14</v>
      </c>
    </row>
    <row r="11" spans="2:8" hidden="1" x14ac:dyDescent="0.25">
      <c r="C11" s="69" t="s">
        <v>15</v>
      </c>
      <c r="D11" s="107">
        <v>0</v>
      </c>
      <c r="E11" s="2"/>
    </row>
    <row r="12" spans="2:8" ht="19.5" customHeight="1" x14ac:dyDescent="0.25">
      <c r="B12" s="80" t="s">
        <v>42</v>
      </c>
      <c r="C12" s="98"/>
      <c r="D12" s="98"/>
      <c r="E12" s="4"/>
      <c r="H12" s="2"/>
    </row>
    <row r="13" spans="2:8" ht="12.75" customHeight="1" x14ac:dyDescent="0.25">
      <c r="B13" s="58" t="s">
        <v>16</v>
      </c>
      <c r="H13" s="2"/>
    </row>
    <row r="14" spans="2:8" ht="39.75" customHeight="1" thickBot="1" x14ac:dyDescent="0.3">
      <c r="B14" s="5"/>
      <c r="C14" s="5"/>
      <c r="D14" s="2"/>
      <c r="E14" s="2"/>
      <c r="F14" s="6"/>
      <c r="G14" s="2"/>
      <c r="H14" s="2"/>
    </row>
    <row r="15" spans="2:8" ht="21" thickBot="1" x14ac:dyDescent="0.35">
      <c r="B15" s="7" t="s">
        <v>2</v>
      </c>
      <c r="C15" s="79">
        <v>75</v>
      </c>
      <c r="D15" s="8" t="s">
        <v>17</v>
      </c>
      <c r="E15" s="2" t="s">
        <v>18</v>
      </c>
      <c r="F15" s="2"/>
      <c r="G15" s="2"/>
      <c r="H15" s="2"/>
    </row>
    <row r="16" spans="2:8" ht="21" thickBot="1" x14ac:dyDescent="0.35">
      <c r="B16" s="9" t="s">
        <v>3</v>
      </c>
      <c r="C16" s="79">
        <v>65</v>
      </c>
      <c r="D16" s="10" t="s">
        <v>17</v>
      </c>
      <c r="E16" s="2" t="s">
        <v>19</v>
      </c>
      <c r="F16" s="2"/>
      <c r="G16" s="2">
        <f>K19</f>
        <v>0</v>
      </c>
      <c r="H16" s="2"/>
    </row>
    <row r="17" spans="1:12" ht="21" thickBot="1" x14ac:dyDescent="0.35">
      <c r="B17" s="11" t="s">
        <v>20</v>
      </c>
      <c r="C17" s="79">
        <v>20</v>
      </c>
      <c r="D17" s="12" t="s">
        <v>17</v>
      </c>
      <c r="E17" s="2" t="s">
        <v>5</v>
      </c>
      <c r="F17" s="2"/>
      <c r="G17" s="2">
        <f>G3</f>
        <v>49.8</v>
      </c>
      <c r="H17" s="2"/>
    </row>
    <row r="18" spans="1:12" ht="34.5" customHeight="1" thickBot="1" x14ac:dyDescent="0.45">
      <c r="A18" s="14" t="s">
        <v>38</v>
      </c>
      <c r="B18" s="2"/>
      <c r="C18" s="58"/>
      <c r="D18" s="58"/>
      <c r="E18" s="2"/>
      <c r="F18" s="2"/>
      <c r="G18" s="2"/>
      <c r="H18" s="2"/>
    </row>
    <row r="19" spans="1:12" ht="25.5" customHeight="1" x14ac:dyDescent="0.3">
      <c r="A19" s="46" t="s">
        <v>22</v>
      </c>
      <c r="B19" s="47" t="s">
        <v>23</v>
      </c>
      <c r="C19" s="111" t="s">
        <v>30</v>
      </c>
      <c r="D19" s="112"/>
      <c r="E19" s="112"/>
      <c r="F19" s="112"/>
      <c r="G19" s="112"/>
      <c r="H19" s="113"/>
    </row>
    <row r="20" spans="1:12" ht="15.75" customHeight="1" thickBot="1" x14ac:dyDescent="0.3">
      <c r="A20" s="45" t="s">
        <v>25</v>
      </c>
      <c r="B20" s="45" t="s">
        <v>26</v>
      </c>
      <c r="C20" s="73" t="s">
        <v>46</v>
      </c>
      <c r="D20" s="55" t="s">
        <v>43</v>
      </c>
      <c r="E20" s="55" t="s">
        <v>44</v>
      </c>
      <c r="F20" s="55" t="s">
        <v>45</v>
      </c>
      <c r="G20" s="55" t="s">
        <v>47</v>
      </c>
      <c r="H20" s="55" t="s">
        <v>48</v>
      </c>
      <c r="I20" s="17"/>
      <c r="J20" s="70"/>
      <c r="K20" s="70"/>
      <c r="L20" s="70"/>
    </row>
    <row r="21" spans="1:12" ht="15.75" customHeight="1" x14ac:dyDescent="0.25">
      <c r="A21" s="45">
        <v>1</v>
      </c>
      <c r="B21" s="45">
        <f>SUM(A21*45)</f>
        <v>45</v>
      </c>
      <c r="C21" s="34">
        <f t="shared" ref="C21:H49" si="0">ROUND((50/49.8*($D$7*(C$20/1000)^$D$8*$G$3^($D$9+$D$10*C$20/1000)*EXP(-$D$11*$B21/C$20)))*$B21/1000,0)*1.025</f>
        <v>46.124999999999993</v>
      </c>
      <c r="D21" s="34">
        <f t="shared" si="0"/>
        <v>62.524999999999991</v>
      </c>
      <c r="E21" s="34">
        <f t="shared" si="0"/>
        <v>69.699999999999989</v>
      </c>
      <c r="F21" s="34">
        <f t="shared" si="0"/>
        <v>79.949999999999989</v>
      </c>
      <c r="G21" s="34">
        <f t="shared" si="0"/>
        <v>98.399999999999991</v>
      </c>
      <c r="H21" s="34">
        <f t="shared" si="0"/>
        <v>129.14999999999998</v>
      </c>
      <c r="I21" s="17"/>
      <c r="J21" s="70"/>
      <c r="K21" s="70"/>
      <c r="L21" s="70"/>
    </row>
    <row r="22" spans="1:12" ht="15.75" customHeight="1" x14ac:dyDescent="0.25">
      <c r="A22" s="45">
        <v>2</v>
      </c>
      <c r="B22" s="45">
        <f>SUM(A22*45)</f>
        <v>90</v>
      </c>
      <c r="C22" s="34">
        <f t="shared" si="0"/>
        <v>93.274999999999991</v>
      </c>
      <c r="D22" s="34">
        <f t="shared" si="0"/>
        <v>125.04999999999998</v>
      </c>
      <c r="E22" s="34">
        <f t="shared" si="0"/>
        <v>139.39999999999998</v>
      </c>
      <c r="F22" s="34">
        <f t="shared" si="0"/>
        <v>159.89999999999998</v>
      </c>
      <c r="G22" s="34">
        <f t="shared" si="0"/>
        <v>195.77499999999998</v>
      </c>
      <c r="H22" s="34">
        <f t="shared" si="0"/>
        <v>259.32499999999999</v>
      </c>
      <c r="I22" s="17"/>
      <c r="J22" s="70"/>
      <c r="K22" s="70"/>
      <c r="L22" s="70"/>
    </row>
    <row r="23" spans="1:12" ht="15.75" customHeight="1" x14ac:dyDescent="0.25">
      <c r="A23" s="45">
        <v>3</v>
      </c>
      <c r="B23" s="45">
        <f t="shared" ref="B23:B86" si="1">SUM(A23*45)</f>
        <v>135</v>
      </c>
      <c r="C23" s="34">
        <f t="shared" si="0"/>
        <v>139.39999999999998</v>
      </c>
      <c r="D23" s="34">
        <f t="shared" si="0"/>
        <v>188.6</v>
      </c>
      <c r="E23" s="34">
        <f t="shared" si="0"/>
        <v>209.1</v>
      </c>
      <c r="F23" s="34">
        <f t="shared" si="0"/>
        <v>240.87499999999997</v>
      </c>
      <c r="G23" s="34">
        <f t="shared" si="0"/>
        <v>294.17499999999995</v>
      </c>
      <c r="H23" s="34">
        <f t="shared" si="0"/>
        <v>388.47499999999997</v>
      </c>
      <c r="I23" s="17"/>
      <c r="J23" s="70"/>
      <c r="K23" s="70"/>
      <c r="L23" s="70"/>
    </row>
    <row r="24" spans="1:12" ht="15.75" customHeight="1" x14ac:dyDescent="0.25">
      <c r="A24" s="45">
        <v>4</v>
      </c>
      <c r="B24" s="45">
        <f t="shared" si="1"/>
        <v>180</v>
      </c>
      <c r="C24" s="34">
        <f t="shared" si="0"/>
        <v>186.54999999999998</v>
      </c>
      <c r="D24" s="34">
        <f t="shared" si="0"/>
        <v>251.12499999999997</v>
      </c>
      <c r="E24" s="34">
        <f t="shared" si="0"/>
        <v>278.79999999999995</v>
      </c>
      <c r="F24" s="34">
        <f t="shared" si="0"/>
        <v>320.82499999999999</v>
      </c>
      <c r="G24" s="34">
        <f t="shared" si="0"/>
        <v>392.57499999999999</v>
      </c>
      <c r="H24" s="34">
        <f t="shared" si="0"/>
        <v>518.65</v>
      </c>
      <c r="I24" s="17"/>
      <c r="J24" s="70"/>
      <c r="K24" s="70"/>
      <c r="L24" s="70"/>
    </row>
    <row r="25" spans="1:12" ht="15.75" customHeight="1" x14ac:dyDescent="0.25">
      <c r="A25" s="45">
        <v>5</v>
      </c>
      <c r="B25" s="45">
        <f t="shared" si="1"/>
        <v>225</v>
      </c>
      <c r="C25" s="34">
        <f t="shared" si="0"/>
        <v>232.67499999999998</v>
      </c>
      <c r="D25" s="34">
        <f t="shared" si="0"/>
        <v>313.64999999999998</v>
      </c>
      <c r="E25" s="34">
        <f t="shared" si="0"/>
        <v>348.49999999999994</v>
      </c>
      <c r="F25" s="34">
        <f t="shared" si="0"/>
        <v>400.77499999999998</v>
      </c>
      <c r="G25" s="34">
        <f t="shared" si="0"/>
        <v>489.94999999999993</v>
      </c>
      <c r="H25" s="34">
        <f t="shared" si="0"/>
        <v>647.79999999999995</v>
      </c>
      <c r="I25" s="17"/>
      <c r="J25" s="70"/>
      <c r="K25" s="70"/>
      <c r="L25" s="70"/>
    </row>
    <row r="26" spans="1:12" ht="15.75" customHeight="1" x14ac:dyDescent="0.25">
      <c r="A26" s="45">
        <v>6</v>
      </c>
      <c r="B26" s="45">
        <f t="shared" si="1"/>
        <v>270</v>
      </c>
      <c r="C26" s="34">
        <f t="shared" si="0"/>
        <v>278.79999999999995</v>
      </c>
      <c r="D26" s="34">
        <f t="shared" si="0"/>
        <v>376.17499999999995</v>
      </c>
      <c r="E26" s="34">
        <f t="shared" si="0"/>
        <v>418.2</v>
      </c>
      <c r="F26" s="34">
        <f t="shared" si="0"/>
        <v>480.72499999999997</v>
      </c>
      <c r="G26" s="34">
        <f t="shared" si="0"/>
        <v>588.34999999999991</v>
      </c>
      <c r="H26" s="34">
        <f t="shared" si="0"/>
        <v>777.97499999999991</v>
      </c>
      <c r="I26" s="17"/>
      <c r="J26" s="70"/>
      <c r="K26" s="70"/>
      <c r="L26" s="70"/>
    </row>
    <row r="27" spans="1:12" ht="15.75" customHeight="1" x14ac:dyDescent="0.25">
      <c r="A27" s="45">
        <v>7</v>
      </c>
      <c r="B27" s="45">
        <f t="shared" si="1"/>
        <v>315</v>
      </c>
      <c r="C27" s="34">
        <f t="shared" si="0"/>
        <v>325.95</v>
      </c>
      <c r="D27" s="34">
        <f t="shared" si="0"/>
        <v>439.72499999999997</v>
      </c>
      <c r="E27" s="34">
        <f t="shared" si="0"/>
        <v>487.9</v>
      </c>
      <c r="F27" s="34">
        <f t="shared" si="0"/>
        <v>560.67499999999995</v>
      </c>
      <c r="G27" s="34">
        <f t="shared" si="0"/>
        <v>686.74999999999989</v>
      </c>
      <c r="H27" s="34">
        <f t="shared" si="0"/>
        <v>907.12499999999989</v>
      </c>
      <c r="I27" s="17"/>
      <c r="J27" s="70"/>
      <c r="K27" s="70"/>
      <c r="L27" s="70"/>
    </row>
    <row r="28" spans="1:12" ht="15.75" customHeight="1" x14ac:dyDescent="0.25">
      <c r="A28" s="45">
        <v>8</v>
      </c>
      <c r="B28" s="45">
        <f t="shared" si="1"/>
        <v>360</v>
      </c>
      <c r="C28" s="34">
        <f t="shared" si="0"/>
        <v>372.07499999999999</v>
      </c>
      <c r="D28" s="34">
        <f t="shared" si="0"/>
        <v>502.24999999999994</v>
      </c>
      <c r="E28" s="34">
        <f t="shared" si="0"/>
        <v>557.59999999999991</v>
      </c>
      <c r="F28" s="34">
        <f t="shared" si="0"/>
        <v>641.65</v>
      </c>
      <c r="G28" s="34">
        <f t="shared" si="0"/>
        <v>784.12499999999989</v>
      </c>
      <c r="H28" s="34">
        <f t="shared" si="0"/>
        <v>1037.3</v>
      </c>
      <c r="I28" s="17"/>
      <c r="J28" s="70"/>
      <c r="K28" s="70"/>
      <c r="L28" s="70"/>
    </row>
    <row r="29" spans="1:12" ht="15.75" customHeight="1" x14ac:dyDescent="0.25">
      <c r="A29" s="45">
        <v>9</v>
      </c>
      <c r="B29" s="45">
        <f t="shared" si="1"/>
        <v>405</v>
      </c>
      <c r="C29" s="34">
        <f t="shared" si="0"/>
        <v>419.22499999999997</v>
      </c>
      <c r="D29" s="34">
        <f t="shared" si="0"/>
        <v>564.77499999999998</v>
      </c>
      <c r="E29" s="34">
        <f t="shared" si="0"/>
        <v>627.29999999999995</v>
      </c>
      <c r="F29" s="34">
        <f t="shared" si="0"/>
        <v>721.59999999999991</v>
      </c>
      <c r="G29" s="34">
        <f t="shared" si="0"/>
        <v>882.52499999999998</v>
      </c>
      <c r="H29" s="34">
        <f t="shared" si="0"/>
        <v>1166.4499999999998</v>
      </c>
      <c r="I29" s="17"/>
      <c r="J29" s="70"/>
      <c r="K29" s="70"/>
      <c r="L29" s="70"/>
    </row>
    <row r="30" spans="1:12" ht="15.75" customHeight="1" x14ac:dyDescent="0.25">
      <c r="A30" s="45">
        <v>10</v>
      </c>
      <c r="B30" s="45">
        <f t="shared" si="1"/>
        <v>450</v>
      </c>
      <c r="C30" s="34">
        <f t="shared" si="0"/>
        <v>465.34999999999997</v>
      </c>
      <c r="D30" s="34">
        <f t="shared" si="0"/>
        <v>627.29999999999995</v>
      </c>
      <c r="E30" s="34">
        <f t="shared" si="0"/>
        <v>696.99999999999989</v>
      </c>
      <c r="F30" s="34">
        <f t="shared" si="0"/>
        <v>801.55</v>
      </c>
      <c r="G30" s="34">
        <f t="shared" si="0"/>
        <v>979.89999999999986</v>
      </c>
      <c r="H30" s="34">
        <f t="shared" si="0"/>
        <v>1296.625</v>
      </c>
      <c r="I30" s="17"/>
      <c r="J30" s="70"/>
      <c r="K30" s="70"/>
      <c r="L30" s="70"/>
    </row>
    <row r="31" spans="1:12" ht="15.75" customHeight="1" x14ac:dyDescent="0.25">
      <c r="A31" s="45">
        <v>11</v>
      </c>
      <c r="B31" s="45">
        <f t="shared" si="1"/>
        <v>495</v>
      </c>
      <c r="C31" s="34">
        <f t="shared" si="0"/>
        <v>511.47499999999997</v>
      </c>
      <c r="D31" s="34">
        <f t="shared" si="0"/>
        <v>690.84999999999991</v>
      </c>
      <c r="E31" s="34">
        <f t="shared" si="0"/>
        <v>766.69999999999993</v>
      </c>
      <c r="F31" s="34">
        <f t="shared" si="0"/>
        <v>881.49999999999989</v>
      </c>
      <c r="G31" s="34">
        <f t="shared" si="0"/>
        <v>1078.3</v>
      </c>
      <c r="H31" s="34">
        <f t="shared" si="0"/>
        <v>1425.7749999999999</v>
      </c>
      <c r="I31" s="17"/>
      <c r="J31" s="70"/>
      <c r="K31" s="70"/>
      <c r="L31" s="70"/>
    </row>
    <row r="32" spans="1:12" ht="15.75" customHeight="1" x14ac:dyDescent="0.25">
      <c r="A32" s="45">
        <v>12</v>
      </c>
      <c r="B32" s="45">
        <f t="shared" si="1"/>
        <v>540</v>
      </c>
      <c r="C32" s="34">
        <f t="shared" si="0"/>
        <v>558.625</v>
      </c>
      <c r="D32" s="34">
        <f t="shared" si="0"/>
        <v>753.37499999999989</v>
      </c>
      <c r="E32" s="34">
        <f t="shared" si="0"/>
        <v>836.4</v>
      </c>
      <c r="F32" s="34">
        <f t="shared" si="0"/>
        <v>961.44999999999993</v>
      </c>
      <c r="G32" s="34">
        <f t="shared" si="0"/>
        <v>1176.6999999999998</v>
      </c>
      <c r="H32" s="34">
        <f t="shared" si="0"/>
        <v>1555.9499999999998</v>
      </c>
      <c r="I32" s="17"/>
      <c r="J32" s="70"/>
      <c r="K32" s="70"/>
      <c r="L32" s="70"/>
    </row>
    <row r="33" spans="1:12" ht="15.75" customHeight="1" x14ac:dyDescent="0.25">
      <c r="A33" s="45">
        <v>13</v>
      </c>
      <c r="B33" s="45">
        <f t="shared" si="1"/>
        <v>585</v>
      </c>
      <c r="C33" s="34">
        <f t="shared" si="0"/>
        <v>604.75</v>
      </c>
      <c r="D33" s="34">
        <f t="shared" si="0"/>
        <v>815.9</v>
      </c>
      <c r="E33" s="34">
        <f t="shared" si="0"/>
        <v>906.09999999999991</v>
      </c>
      <c r="F33" s="34">
        <f t="shared" si="0"/>
        <v>1042.425</v>
      </c>
      <c r="G33" s="34">
        <f t="shared" si="0"/>
        <v>1274.0749999999998</v>
      </c>
      <c r="H33" s="34">
        <f t="shared" si="0"/>
        <v>1685.1</v>
      </c>
      <c r="I33" s="17"/>
      <c r="J33" s="70"/>
      <c r="K33" s="70"/>
      <c r="L33" s="70"/>
    </row>
    <row r="34" spans="1:12" ht="15.75" customHeight="1" x14ac:dyDescent="0.25">
      <c r="A34" s="45">
        <v>14</v>
      </c>
      <c r="B34" s="45">
        <f t="shared" si="1"/>
        <v>630</v>
      </c>
      <c r="C34" s="34">
        <f t="shared" si="0"/>
        <v>650.875</v>
      </c>
      <c r="D34" s="34">
        <f t="shared" si="0"/>
        <v>878.42499999999995</v>
      </c>
      <c r="E34" s="34">
        <f t="shared" si="0"/>
        <v>975.8</v>
      </c>
      <c r="F34" s="34">
        <f t="shared" si="0"/>
        <v>1122.375</v>
      </c>
      <c r="G34" s="34">
        <f t="shared" si="0"/>
        <v>1372.4749999999999</v>
      </c>
      <c r="H34" s="34">
        <f t="shared" si="0"/>
        <v>1815.2749999999999</v>
      </c>
      <c r="I34" s="17"/>
      <c r="J34" s="70"/>
      <c r="K34" s="70"/>
      <c r="L34" s="70"/>
    </row>
    <row r="35" spans="1:12" ht="15.75" customHeight="1" x14ac:dyDescent="0.25">
      <c r="A35" s="45">
        <v>15</v>
      </c>
      <c r="B35" s="45">
        <f t="shared" si="1"/>
        <v>675</v>
      </c>
      <c r="C35" s="34">
        <f t="shared" si="0"/>
        <v>698.02499999999998</v>
      </c>
      <c r="D35" s="34">
        <f t="shared" si="0"/>
        <v>940.94999999999993</v>
      </c>
      <c r="E35" s="34">
        <f t="shared" si="0"/>
        <v>1045.5</v>
      </c>
      <c r="F35" s="34">
        <f t="shared" si="0"/>
        <v>1202.3249999999998</v>
      </c>
      <c r="G35" s="34">
        <f t="shared" si="0"/>
        <v>1470.8749999999998</v>
      </c>
      <c r="H35" s="34">
        <f t="shared" si="0"/>
        <v>1944.4249999999997</v>
      </c>
      <c r="I35" s="17"/>
      <c r="J35" s="70"/>
      <c r="K35" s="70"/>
      <c r="L35" s="70"/>
    </row>
    <row r="36" spans="1:12" ht="15.75" customHeight="1" x14ac:dyDescent="0.25">
      <c r="A36" s="45">
        <v>16</v>
      </c>
      <c r="B36" s="45">
        <f t="shared" si="1"/>
        <v>720</v>
      </c>
      <c r="C36" s="34">
        <f t="shared" si="0"/>
        <v>744.15</v>
      </c>
      <c r="D36" s="34">
        <f t="shared" si="0"/>
        <v>1004.4999999999999</v>
      </c>
      <c r="E36" s="34">
        <f t="shared" si="0"/>
        <v>1115.1999999999998</v>
      </c>
      <c r="F36" s="34">
        <f t="shared" si="0"/>
        <v>1282.2749999999999</v>
      </c>
      <c r="G36" s="34">
        <f t="shared" si="0"/>
        <v>1568.2499999999998</v>
      </c>
      <c r="H36" s="34">
        <f t="shared" si="0"/>
        <v>2074.6</v>
      </c>
      <c r="I36" s="17"/>
      <c r="J36" s="70"/>
      <c r="K36" s="70"/>
      <c r="L36" s="70"/>
    </row>
    <row r="37" spans="1:12" ht="15.75" customHeight="1" x14ac:dyDescent="0.25">
      <c r="A37" s="45">
        <v>17</v>
      </c>
      <c r="B37" s="45">
        <f t="shared" si="1"/>
        <v>765</v>
      </c>
      <c r="C37" s="34">
        <f t="shared" si="0"/>
        <v>791.3</v>
      </c>
      <c r="D37" s="34">
        <f t="shared" si="0"/>
        <v>1067.0249999999999</v>
      </c>
      <c r="E37" s="34">
        <f t="shared" si="0"/>
        <v>1184.8999999999999</v>
      </c>
      <c r="F37" s="34">
        <f t="shared" si="0"/>
        <v>1363.2499999999998</v>
      </c>
      <c r="G37" s="34">
        <f t="shared" si="0"/>
        <v>1666.6499999999999</v>
      </c>
      <c r="H37" s="34">
        <f t="shared" si="0"/>
        <v>2203.75</v>
      </c>
      <c r="I37" s="17"/>
      <c r="J37" s="70"/>
      <c r="K37" s="70"/>
      <c r="L37" s="70"/>
    </row>
    <row r="38" spans="1:12" ht="15.75" customHeight="1" x14ac:dyDescent="0.25">
      <c r="A38" s="45">
        <v>18</v>
      </c>
      <c r="B38" s="45">
        <f t="shared" si="1"/>
        <v>810</v>
      </c>
      <c r="C38" s="34">
        <f t="shared" si="0"/>
        <v>837.42499999999995</v>
      </c>
      <c r="D38" s="34">
        <f t="shared" si="0"/>
        <v>1129.55</v>
      </c>
      <c r="E38" s="34">
        <f t="shared" si="0"/>
        <v>1254.5999999999999</v>
      </c>
      <c r="F38" s="34">
        <f t="shared" si="0"/>
        <v>1443.1999999999998</v>
      </c>
      <c r="G38" s="34">
        <f t="shared" si="0"/>
        <v>1765.05</v>
      </c>
      <c r="H38" s="34">
        <f t="shared" si="0"/>
        <v>2333.9249999999997</v>
      </c>
      <c r="I38" s="17"/>
      <c r="J38" s="70"/>
      <c r="K38" s="70"/>
      <c r="L38" s="70"/>
    </row>
    <row r="39" spans="1:12" ht="15.75" customHeight="1" x14ac:dyDescent="0.25">
      <c r="A39" s="45">
        <v>19</v>
      </c>
      <c r="B39" s="45">
        <f t="shared" si="1"/>
        <v>855</v>
      </c>
      <c r="C39" s="34">
        <f t="shared" si="0"/>
        <v>883.55</v>
      </c>
      <c r="D39" s="34">
        <f t="shared" si="0"/>
        <v>1192.0749999999998</v>
      </c>
      <c r="E39" s="34">
        <f t="shared" si="0"/>
        <v>1324.3</v>
      </c>
      <c r="F39" s="34">
        <f t="shared" si="0"/>
        <v>1523.1499999999999</v>
      </c>
      <c r="G39" s="34">
        <f t="shared" si="0"/>
        <v>1862.4249999999997</v>
      </c>
      <c r="H39" s="34">
        <f t="shared" si="0"/>
        <v>2463.0749999999998</v>
      </c>
      <c r="I39" s="17"/>
      <c r="J39" s="70"/>
      <c r="K39" s="70"/>
      <c r="L39" s="70"/>
    </row>
    <row r="40" spans="1:12" ht="15.75" customHeight="1" x14ac:dyDescent="0.25">
      <c r="A40" s="45">
        <v>20</v>
      </c>
      <c r="B40" s="45">
        <f t="shared" si="1"/>
        <v>900</v>
      </c>
      <c r="C40" s="34">
        <f t="shared" si="0"/>
        <v>930.69999999999993</v>
      </c>
      <c r="D40" s="34">
        <f t="shared" si="0"/>
        <v>1255.625</v>
      </c>
      <c r="E40" s="34">
        <f t="shared" si="0"/>
        <v>1393.9999999999998</v>
      </c>
      <c r="F40" s="34">
        <f t="shared" si="0"/>
        <v>1603.1</v>
      </c>
      <c r="G40" s="34">
        <f t="shared" si="0"/>
        <v>1960.8249999999998</v>
      </c>
      <c r="H40" s="34">
        <f t="shared" si="0"/>
        <v>2593.25</v>
      </c>
      <c r="I40" s="17"/>
      <c r="J40" s="70"/>
      <c r="K40" s="70"/>
      <c r="L40" s="70"/>
    </row>
    <row r="41" spans="1:12" ht="15.75" customHeight="1" x14ac:dyDescent="0.25">
      <c r="A41" s="45">
        <v>21</v>
      </c>
      <c r="B41" s="45">
        <f t="shared" si="1"/>
        <v>945</v>
      </c>
      <c r="C41" s="34">
        <f t="shared" si="0"/>
        <v>976.82499999999993</v>
      </c>
      <c r="D41" s="34">
        <f t="shared" si="0"/>
        <v>1318.1499999999999</v>
      </c>
      <c r="E41" s="34">
        <f t="shared" si="0"/>
        <v>1463.6999999999998</v>
      </c>
      <c r="F41" s="34">
        <f t="shared" si="0"/>
        <v>1683.05</v>
      </c>
      <c r="G41" s="34">
        <f t="shared" si="0"/>
        <v>2059.2249999999999</v>
      </c>
      <c r="H41" s="34">
        <f t="shared" si="0"/>
        <v>2722.3999999999996</v>
      </c>
      <c r="I41" s="17"/>
      <c r="J41" s="70"/>
      <c r="K41" s="70"/>
      <c r="L41" s="70"/>
    </row>
    <row r="42" spans="1:12" ht="15.75" customHeight="1" x14ac:dyDescent="0.25">
      <c r="A42" s="45">
        <v>22</v>
      </c>
      <c r="B42" s="45">
        <f t="shared" si="1"/>
        <v>990</v>
      </c>
      <c r="C42" s="34">
        <f t="shared" si="0"/>
        <v>1023.9749999999999</v>
      </c>
      <c r="D42" s="34">
        <f t="shared" si="0"/>
        <v>1380.675</v>
      </c>
      <c r="E42" s="34">
        <f t="shared" si="0"/>
        <v>1533.3999999999999</v>
      </c>
      <c r="F42" s="34">
        <f t="shared" si="0"/>
        <v>1764.0249999999999</v>
      </c>
      <c r="G42" s="34">
        <f t="shared" si="0"/>
        <v>2156.6</v>
      </c>
      <c r="H42" s="34">
        <f t="shared" si="0"/>
        <v>2852.5749999999998</v>
      </c>
      <c r="I42" s="17"/>
      <c r="J42" s="70"/>
      <c r="K42" s="70"/>
      <c r="L42" s="70"/>
    </row>
    <row r="43" spans="1:12" ht="15.75" customHeight="1" x14ac:dyDescent="0.25">
      <c r="A43" s="45">
        <v>23</v>
      </c>
      <c r="B43" s="45">
        <f t="shared" si="1"/>
        <v>1035</v>
      </c>
      <c r="C43" s="34">
        <f t="shared" si="0"/>
        <v>1070.0999999999999</v>
      </c>
      <c r="D43" s="34">
        <f t="shared" si="0"/>
        <v>1443.1999999999998</v>
      </c>
      <c r="E43" s="34">
        <f t="shared" si="0"/>
        <v>1603.1</v>
      </c>
      <c r="F43" s="34">
        <f t="shared" si="0"/>
        <v>1843.9749999999999</v>
      </c>
      <c r="G43" s="34">
        <f t="shared" si="0"/>
        <v>2255</v>
      </c>
      <c r="H43" s="34">
        <f t="shared" si="0"/>
        <v>2981.7249999999999</v>
      </c>
      <c r="I43" s="17"/>
      <c r="J43" s="70"/>
      <c r="K43" s="70"/>
      <c r="L43" s="70"/>
    </row>
    <row r="44" spans="1:12" ht="15.75" customHeight="1" x14ac:dyDescent="0.25">
      <c r="A44" s="45">
        <v>24</v>
      </c>
      <c r="B44" s="45">
        <f t="shared" si="1"/>
        <v>1080</v>
      </c>
      <c r="C44" s="34">
        <f t="shared" si="0"/>
        <v>1116.2249999999999</v>
      </c>
      <c r="D44" s="34">
        <f t="shared" si="0"/>
        <v>1506.7499999999998</v>
      </c>
      <c r="E44" s="34">
        <f t="shared" si="0"/>
        <v>1672.8</v>
      </c>
      <c r="F44" s="34">
        <f t="shared" si="0"/>
        <v>1923.9249999999997</v>
      </c>
      <c r="G44" s="34">
        <f t="shared" si="0"/>
        <v>2353.3999999999996</v>
      </c>
      <c r="H44" s="34">
        <f t="shared" si="0"/>
        <v>3110.8749999999995</v>
      </c>
      <c r="I44" s="17"/>
      <c r="J44" s="70"/>
      <c r="K44" s="70"/>
      <c r="L44" s="70"/>
    </row>
    <row r="45" spans="1:12" ht="15.75" customHeight="1" x14ac:dyDescent="0.25">
      <c r="A45" s="45">
        <v>25</v>
      </c>
      <c r="B45" s="45">
        <f t="shared" si="1"/>
        <v>1125</v>
      </c>
      <c r="C45" s="34">
        <f t="shared" si="0"/>
        <v>1163.375</v>
      </c>
      <c r="D45" s="34">
        <f t="shared" si="0"/>
        <v>1569.2749999999999</v>
      </c>
      <c r="E45" s="34">
        <f t="shared" si="0"/>
        <v>1742.4999999999998</v>
      </c>
      <c r="F45" s="34">
        <f t="shared" si="0"/>
        <v>2003.8749999999998</v>
      </c>
      <c r="G45" s="34">
        <f t="shared" si="0"/>
        <v>2450.7749999999996</v>
      </c>
      <c r="H45" s="34">
        <f t="shared" si="0"/>
        <v>3241.0499999999997</v>
      </c>
      <c r="I45" s="17"/>
      <c r="J45" s="70"/>
      <c r="K45" s="70"/>
      <c r="L45" s="70"/>
    </row>
    <row r="46" spans="1:12" ht="15.75" customHeight="1" x14ac:dyDescent="0.25">
      <c r="A46" s="45">
        <v>26</v>
      </c>
      <c r="B46" s="45">
        <f t="shared" si="1"/>
        <v>1170</v>
      </c>
      <c r="C46" s="34">
        <f t="shared" si="0"/>
        <v>1209.5</v>
      </c>
      <c r="D46" s="34">
        <f t="shared" si="0"/>
        <v>1631.8</v>
      </c>
      <c r="E46" s="34">
        <f t="shared" si="0"/>
        <v>1812.1999999999998</v>
      </c>
      <c r="F46" s="34">
        <f t="shared" si="0"/>
        <v>2083.8249999999998</v>
      </c>
      <c r="G46" s="34">
        <f t="shared" si="0"/>
        <v>2549.1749999999997</v>
      </c>
      <c r="H46" s="34">
        <f t="shared" si="0"/>
        <v>3370.2</v>
      </c>
      <c r="I46" s="17"/>
      <c r="J46" s="70"/>
      <c r="K46" s="70"/>
      <c r="L46" s="70"/>
    </row>
    <row r="47" spans="1:12" ht="15.75" customHeight="1" x14ac:dyDescent="0.25">
      <c r="A47" s="45">
        <v>27</v>
      </c>
      <c r="B47" s="45">
        <f t="shared" si="1"/>
        <v>1215</v>
      </c>
      <c r="C47" s="34">
        <f t="shared" si="0"/>
        <v>1256.6499999999999</v>
      </c>
      <c r="D47" s="34">
        <f t="shared" si="0"/>
        <v>1694.3249999999998</v>
      </c>
      <c r="E47" s="34">
        <f t="shared" si="0"/>
        <v>1881.8999999999999</v>
      </c>
      <c r="F47" s="34">
        <f t="shared" si="0"/>
        <v>2164.7999999999997</v>
      </c>
      <c r="G47" s="34">
        <f t="shared" si="0"/>
        <v>2647.5749999999998</v>
      </c>
      <c r="H47" s="34">
        <f t="shared" si="0"/>
        <v>3500.3749999999995</v>
      </c>
      <c r="I47" s="17"/>
      <c r="J47" s="70"/>
      <c r="K47" s="70"/>
      <c r="L47" s="70"/>
    </row>
    <row r="48" spans="1:12" ht="15.75" customHeight="1" x14ac:dyDescent="0.25">
      <c r="A48" s="45">
        <v>28</v>
      </c>
      <c r="B48" s="45">
        <f t="shared" si="1"/>
        <v>1260</v>
      </c>
      <c r="C48" s="34">
        <f t="shared" si="0"/>
        <v>1302.7749999999999</v>
      </c>
      <c r="D48" s="34">
        <f t="shared" si="0"/>
        <v>1756.85</v>
      </c>
      <c r="E48" s="34">
        <f t="shared" si="0"/>
        <v>1951.6</v>
      </c>
      <c r="F48" s="34">
        <f t="shared" si="0"/>
        <v>2244.75</v>
      </c>
      <c r="G48" s="34">
        <f t="shared" si="0"/>
        <v>2744.95</v>
      </c>
      <c r="H48" s="34">
        <f t="shared" si="0"/>
        <v>3629.5249999999996</v>
      </c>
      <c r="I48" s="17"/>
      <c r="J48" s="70"/>
      <c r="K48" s="70"/>
      <c r="L48" s="70"/>
    </row>
    <row r="49" spans="1:12" ht="15.75" customHeight="1" x14ac:dyDescent="0.25">
      <c r="A49" s="45">
        <v>29</v>
      </c>
      <c r="B49" s="45">
        <f t="shared" si="1"/>
        <v>1305</v>
      </c>
      <c r="C49" s="34">
        <f t="shared" si="0"/>
        <v>1348.8999999999999</v>
      </c>
      <c r="D49" s="34">
        <f t="shared" si="0"/>
        <v>1820.3999999999999</v>
      </c>
      <c r="E49" s="34">
        <f t="shared" si="0"/>
        <v>2021.2999999999997</v>
      </c>
      <c r="F49" s="34">
        <f t="shared" si="0"/>
        <v>2324.6999999999998</v>
      </c>
      <c r="G49" s="34">
        <f t="shared" ref="C49:H92" si="2">ROUND((50/49.8*($D$7*(G$20/1000)^$D$8*$G$3^($D$9+$D$10*G$20/1000)*EXP(-$D$11*$B49/G$20)))*$B49/1000,0)*1.025</f>
        <v>2843.35</v>
      </c>
      <c r="H49" s="34">
        <f t="shared" si="2"/>
        <v>3759.7</v>
      </c>
      <c r="I49" s="17"/>
      <c r="J49" s="70"/>
      <c r="K49" s="70"/>
      <c r="L49" s="70"/>
    </row>
    <row r="50" spans="1:12" ht="15.75" customHeight="1" x14ac:dyDescent="0.25">
      <c r="A50" s="45">
        <v>30</v>
      </c>
      <c r="B50" s="45">
        <f t="shared" si="1"/>
        <v>1350</v>
      </c>
      <c r="C50" s="34">
        <f t="shared" si="2"/>
        <v>1396.05</v>
      </c>
      <c r="D50" s="34">
        <f t="shared" si="2"/>
        <v>1882.9249999999997</v>
      </c>
      <c r="E50" s="34">
        <f t="shared" si="2"/>
        <v>2091</v>
      </c>
      <c r="F50" s="34">
        <f t="shared" si="2"/>
        <v>2404.6499999999996</v>
      </c>
      <c r="G50" s="34">
        <f t="shared" si="2"/>
        <v>2940.7249999999999</v>
      </c>
      <c r="H50" s="34">
        <f t="shared" si="2"/>
        <v>3888.8499999999995</v>
      </c>
      <c r="I50" s="17"/>
      <c r="J50" s="70"/>
      <c r="K50" s="70"/>
      <c r="L50" s="70"/>
    </row>
    <row r="51" spans="1:12" ht="15.75" customHeight="1" x14ac:dyDescent="0.25">
      <c r="A51" s="45">
        <v>31</v>
      </c>
      <c r="B51" s="45">
        <f t="shared" si="1"/>
        <v>1395</v>
      </c>
      <c r="C51" s="34">
        <f t="shared" si="2"/>
        <v>1442.175</v>
      </c>
      <c r="D51" s="34">
        <f t="shared" si="2"/>
        <v>1945.4499999999998</v>
      </c>
      <c r="E51" s="34">
        <f t="shared" si="2"/>
        <v>2160.6999999999998</v>
      </c>
      <c r="F51" s="34">
        <f t="shared" si="2"/>
        <v>2484.6</v>
      </c>
      <c r="G51" s="34">
        <f t="shared" si="2"/>
        <v>3039.1249999999995</v>
      </c>
      <c r="H51" s="34">
        <f t="shared" si="2"/>
        <v>4019.0249999999996</v>
      </c>
      <c r="I51" s="17"/>
      <c r="J51" s="70"/>
      <c r="K51" s="70"/>
      <c r="L51" s="70"/>
    </row>
    <row r="52" spans="1:12" ht="15.75" customHeight="1" x14ac:dyDescent="0.25">
      <c r="A52" s="45">
        <v>32</v>
      </c>
      <c r="B52" s="45">
        <f t="shared" si="1"/>
        <v>1440</v>
      </c>
      <c r="C52" s="34">
        <f t="shared" si="2"/>
        <v>1488.3</v>
      </c>
      <c r="D52" s="34">
        <f t="shared" si="2"/>
        <v>2007.9749999999999</v>
      </c>
      <c r="E52" s="34">
        <f t="shared" si="2"/>
        <v>2230.3999999999996</v>
      </c>
      <c r="F52" s="34">
        <f t="shared" si="2"/>
        <v>2565.5749999999998</v>
      </c>
      <c r="G52" s="34">
        <f t="shared" si="2"/>
        <v>3137.5249999999996</v>
      </c>
      <c r="H52" s="34">
        <f t="shared" si="2"/>
        <v>4148.1749999999993</v>
      </c>
      <c r="I52" s="17"/>
      <c r="J52" s="70"/>
      <c r="K52" s="70"/>
      <c r="L52" s="70"/>
    </row>
    <row r="53" spans="1:12" ht="15.75" customHeight="1" x14ac:dyDescent="0.25">
      <c r="A53" s="45">
        <v>33</v>
      </c>
      <c r="B53" s="45">
        <f t="shared" si="1"/>
        <v>1485</v>
      </c>
      <c r="C53" s="34">
        <f t="shared" si="2"/>
        <v>1535.4499999999998</v>
      </c>
      <c r="D53" s="34">
        <f t="shared" si="2"/>
        <v>2071.5249999999996</v>
      </c>
      <c r="E53" s="34">
        <f t="shared" si="2"/>
        <v>2300.1</v>
      </c>
      <c r="F53" s="34">
        <f t="shared" si="2"/>
        <v>2645.5249999999996</v>
      </c>
      <c r="G53" s="34">
        <f t="shared" si="2"/>
        <v>3234.8999999999996</v>
      </c>
      <c r="H53" s="34">
        <f t="shared" si="2"/>
        <v>4278.3499999999995</v>
      </c>
      <c r="I53" s="17"/>
      <c r="J53" s="70"/>
      <c r="K53" s="70"/>
      <c r="L53" s="70"/>
    </row>
    <row r="54" spans="1:12" ht="15.75" customHeight="1" x14ac:dyDescent="0.25">
      <c r="A54" s="45">
        <v>34</v>
      </c>
      <c r="B54" s="45">
        <f t="shared" si="1"/>
        <v>1530</v>
      </c>
      <c r="C54" s="34">
        <f t="shared" si="2"/>
        <v>1581.5749999999998</v>
      </c>
      <c r="D54" s="34">
        <f t="shared" si="2"/>
        <v>2134.0499999999997</v>
      </c>
      <c r="E54" s="34">
        <f t="shared" si="2"/>
        <v>2369.7999999999997</v>
      </c>
      <c r="F54" s="34">
        <f t="shared" si="2"/>
        <v>2725.4749999999999</v>
      </c>
      <c r="G54" s="34">
        <f t="shared" si="2"/>
        <v>3333.2999999999997</v>
      </c>
      <c r="H54" s="34">
        <f t="shared" si="2"/>
        <v>4407.5</v>
      </c>
      <c r="I54" s="17"/>
      <c r="J54" s="70"/>
      <c r="K54" s="70"/>
      <c r="L54" s="70"/>
    </row>
    <row r="55" spans="1:12" ht="15.75" customHeight="1" x14ac:dyDescent="0.25">
      <c r="A55" s="45">
        <v>35</v>
      </c>
      <c r="B55" s="45">
        <f t="shared" si="1"/>
        <v>1575</v>
      </c>
      <c r="C55" s="34">
        <f t="shared" si="2"/>
        <v>1628.7249999999999</v>
      </c>
      <c r="D55" s="34">
        <f t="shared" si="2"/>
        <v>2196.5749999999998</v>
      </c>
      <c r="E55" s="34">
        <f t="shared" si="2"/>
        <v>2439.5</v>
      </c>
      <c r="F55" s="34">
        <f t="shared" si="2"/>
        <v>2805.4249999999997</v>
      </c>
      <c r="G55" s="34">
        <f t="shared" si="2"/>
        <v>3431.7</v>
      </c>
      <c r="H55" s="34">
        <f t="shared" si="2"/>
        <v>4537.6749999999993</v>
      </c>
      <c r="I55" s="17"/>
      <c r="J55" s="70"/>
      <c r="K55" s="70"/>
      <c r="L55" s="70"/>
    </row>
    <row r="56" spans="1:12" ht="15.75" customHeight="1" x14ac:dyDescent="0.25">
      <c r="A56" s="45">
        <v>36</v>
      </c>
      <c r="B56" s="45">
        <f t="shared" si="1"/>
        <v>1620</v>
      </c>
      <c r="C56" s="34">
        <f t="shared" si="2"/>
        <v>1674.85</v>
      </c>
      <c r="D56" s="34">
        <f t="shared" si="2"/>
        <v>2259.1</v>
      </c>
      <c r="E56" s="34">
        <f t="shared" si="2"/>
        <v>2509.1999999999998</v>
      </c>
      <c r="F56" s="34">
        <f t="shared" si="2"/>
        <v>2885.3749999999995</v>
      </c>
      <c r="G56" s="34">
        <f t="shared" si="2"/>
        <v>3529.0749999999998</v>
      </c>
      <c r="H56" s="34">
        <f t="shared" si="2"/>
        <v>4666.8249999999998</v>
      </c>
      <c r="I56" s="17"/>
      <c r="J56" s="70"/>
      <c r="K56" s="70"/>
      <c r="L56" s="70"/>
    </row>
    <row r="57" spans="1:12" ht="15.75" customHeight="1" x14ac:dyDescent="0.25">
      <c r="A57" s="45">
        <v>37</v>
      </c>
      <c r="B57" s="45">
        <f t="shared" si="1"/>
        <v>1665</v>
      </c>
      <c r="C57" s="34">
        <f t="shared" si="2"/>
        <v>1720.9749999999999</v>
      </c>
      <c r="D57" s="34">
        <f t="shared" si="2"/>
        <v>2322.6499999999996</v>
      </c>
      <c r="E57" s="34">
        <f t="shared" si="2"/>
        <v>2578.8999999999996</v>
      </c>
      <c r="F57" s="34">
        <f t="shared" si="2"/>
        <v>2966.35</v>
      </c>
      <c r="G57" s="34">
        <f t="shared" si="2"/>
        <v>3627.4749999999999</v>
      </c>
      <c r="H57" s="34">
        <f t="shared" si="2"/>
        <v>4797</v>
      </c>
      <c r="I57" s="17"/>
      <c r="J57" s="70"/>
      <c r="K57" s="70"/>
      <c r="L57" s="70"/>
    </row>
    <row r="58" spans="1:12" ht="15.75" customHeight="1" x14ac:dyDescent="0.25">
      <c r="A58" s="45">
        <v>38</v>
      </c>
      <c r="B58" s="45">
        <f t="shared" si="1"/>
        <v>1710</v>
      </c>
      <c r="C58" s="34">
        <f t="shared" si="2"/>
        <v>1768.1249999999998</v>
      </c>
      <c r="D58" s="34">
        <f t="shared" si="2"/>
        <v>2385.1749999999997</v>
      </c>
      <c r="E58" s="34">
        <f t="shared" si="2"/>
        <v>2648.6</v>
      </c>
      <c r="F58" s="34">
        <f t="shared" si="2"/>
        <v>3046.2999999999997</v>
      </c>
      <c r="G58" s="34">
        <f t="shared" si="2"/>
        <v>3725.8749999999995</v>
      </c>
      <c r="H58" s="34">
        <f t="shared" si="2"/>
        <v>4926.1499999999996</v>
      </c>
      <c r="I58" s="17"/>
      <c r="J58" s="70"/>
      <c r="K58" s="70"/>
      <c r="L58" s="70"/>
    </row>
    <row r="59" spans="1:12" ht="15.75" customHeight="1" x14ac:dyDescent="0.25">
      <c r="A59" s="45">
        <v>39</v>
      </c>
      <c r="B59" s="45">
        <f t="shared" si="1"/>
        <v>1755</v>
      </c>
      <c r="C59" s="34">
        <f t="shared" si="2"/>
        <v>1814.2499999999998</v>
      </c>
      <c r="D59" s="34">
        <f t="shared" si="2"/>
        <v>2447.6999999999998</v>
      </c>
      <c r="E59" s="34">
        <f t="shared" si="2"/>
        <v>2718.2999999999997</v>
      </c>
      <c r="F59" s="34">
        <f t="shared" si="2"/>
        <v>3126.2499999999995</v>
      </c>
      <c r="G59" s="34">
        <f t="shared" si="2"/>
        <v>3823.2499999999995</v>
      </c>
      <c r="H59" s="34">
        <f t="shared" si="2"/>
        <v>5056.3249999999998</v>
      </c>
      <c r="I59" s="17"/>
      <c r="J59" s="70"/>
      <c r="K59" s="70"/>
      <c r="L59" s="70"/>
    </row>
    <row r="60" spans="1:12" ht="15.75" customHeight="1" x14ac:dyDescent="0.25">
      <c r="A60" s="45">
        <v>40</v>
      </c>
      <c r="B60" s="45">
        <f t="shared" si="1"/>
        <v>1800</v>
      </c>
      <c r="C60" s="34">
        <f t="shared" si="2"/>
        <v>1861.3999999999999</v>
      </c>
      <c r="D60" s="34">
        <f t="shared" si="2"/>
        <v>2510.2249999999999</v>
      </c>
      <c r="E60" s="34">
        <f t="shared" si="2"/>
        <v>2787.9999999999995</v>
      </c>
      <c r="F60" s="34">
        <f t="shared" si="2"/>
        <v>3206.2</v>
      </c>
      <c r="G60" s="34">
        <f t="shared" si="2"/>
        <v>3921.6499999999996</v>
      </c>
      <c r="H60" s="34">
        <f t="shared" si="2"/>
        <v>5185.4749999999995</v>
      </c>
      <c r="I60" s="17"/>
      <c r="J60" s="70"/>
      <c r="K60" s="70"/>
      <c r="L60" s="70"/>
    </row>
    <row r="61" spans="1:12" ht="15.75" customHeight="1" x14ac:dyDescent="0.25">
      <c r="A61" s="45">
        <v>41</v>
      </c>
      <c r="B61" s="45">
        <f t="shared" si="1"/>
        <v>1845</v>
      </c>
      <c r="C61" s="34">
        <f t="shared" si="2"/>
        <v>1907.5249999999999</v>
      </c>
      <c r="D61" s="34">
        <f t="shared" si="2"/>
        <v>2572.75</v>
      </c>
      <c r="E61" s="34">
        <f t="shared" si="2"/>
        <v>2857.7</v>
      </c>
      <c r="F61" s="34">
        <f t="shared" si="2"/>
        <v>3287.1749999999997</v>
      </c>
      <c r="G61" s="34">
        <f t="shared" si="2"/>
        <v>4020.0499999999997</v>
      </c>
      <c r="H61" s="34">
        <f t="shared" si="2"/>
        <v>5315.65</v>
      </c>
      <c r="I61" s="17"/>
      <c r="J61" s="70"/>
      <c r="K61" s="70"/>
      <c r="L61" s="70"/>
    </row>
    <row r="62" spans="1:12" ht="15.75" customHeight="1" x14ac:dyDescent="0.25">
      <c r="A62" s="45">
        <v>42</v>
      </c>
      <c r="B62" s="45">
        <f t="shared" si="1"/>
        <v>1890</v>
      </c>
      <c r="C62" s="34">
        <f t="shared" si="2"/>
        <v>1953.6499999999999</v>
      </c>
      <c r="D62" s="34">
        <f t="shared" si="2"/>
        <v>2636.2999999999997</v>
      </c>
      <c r="E62" s="34">
        <f t="shared" si="2"/>
        <v>2927.3999999999996</v>
      </c>
      <c r="F62" s="34">
        <f t="shared" si="2"/>
        <v>3367.1249999999995</v>
      </c>
      <c r="G62" s="34">
        <f t="shared" si="2"/>
        <v>4117.4249999999993</v>
      </c>
      <c r="H62" s="34">
        <f t="shared" si="2"/>
        <v>5444.7999999999993</v>
      </c>
      <c r="I62" s="17"/>
      <c r="J62" s="70"/>
      <c r="K62" s="70"/>
      <c r="L62" s="70"/>
    </row>
    <row r="63" spans="1:12" ht="15.75" customHeight="1" x14ac:dyDescent="0.25">
      <c r="A63" s="45">
        <v>43</v>
      </c>
      <c r="B63" s="45">
        <f t="shared" si="1"/>
        <v>1935</v>
      </c>
      <c r="C63" s="34">
        <f t="shared" si="2"/>
        <v>2000.7999999999997</v>
      </c>
      <c r="D63" s="34">
        <f t="shared" si="2"/>
        <v>2698.8249999999998</v>
      </c>
      <c r="E63" s="34">
        <f t="shared" si="2"/>
        <v>2997.1</v>
      </c>
      <c r="F63" s="34">
        <f t="shared" si="2"/>
        <v>3447.0749999999998</v>
      </c>
      <c r="G63" s="34">
        <f t="shared" si="2"/>
        <v>4215.8249999999998</v>
      </c>
      <c r="H63" s="34">
        <f t="shared" si="2"/>
        <v>5574.9749999999995</v>
      </c>
      <c r="I63" s="17"/>
      <c r="J63" s="70"/>
      <c r="K63" s="70"/>
      <c r="L63" s="70"/>
    </row>
    <row r="64" spans="1:12" ht="15.75" customHeight="1" x14ac:dyDescent="0.25">
      <c r="A64" s="45">
        <v>44</v>
      </c>
      <c r="B64" s="45">
        <f t="shared" si="1"/>
        <v>1980</v>
      </c>
      <c r="C64" s="34">
        <f t="shared" si="2"/>
        <v>2046.9249999999997</v>
      </c>
      <c r="D64" s="34">
        <f t="shared" si="2"/>
        <v>2761.35</v>
      </c>
      <c r="E64" s="34">
        <f t="shared" si="2"/>
        <v>3066.7999999999997</v>
      </c>
      <c r="F64" s="34">
        <f t="shared" si="2"/>
        <v>3527.0249999999996</v>
      </c>
      <c r="G64" s="34">
        <f t="shared" si="2"/>
        <v>4314.2249999999995</v>
      </c>
      <c r="H64" s="34">
        <f t="shared" si="2"/>
        <v>5704.1249999999991</v>
      </c>
      <c r="I64" s="17"/>
      <c r="J64" s="70"/>
      <c r="K64" s="70"/>
      <c r="L64" s="70"/>
    </row>
    <row r="65" spans="1:12" ht="15.75" customHeight="1" x14ac:dyDescent="0.25">
      <c r="A65" s="45">
        <v>45</v>
      </c>
      <c r="B65" s="45">
        <f t="shared" si="1"/>
        <v>2025</v>
      </c>
      <c r="C65" s="34">
        <f t="shared" si="2"/>
        <v>2094.0749999999998</v>
      </c>
      <c r="D65" s="34">
        <f t="shared" si="2"/>
        <v>2823.8749999999995</v>
      </c>
      <c r="E65" s="34">
        <f t="shared" si="2"/>
        <v>3136.4999999999995</v>
      </c>
      <c r="F65" s="34">
        <f t="shared" si="2"/>
        <v>3606.9749999999999</v>
      </c>
      <c r="G65" s="34">
        <f t="shared" si="2"/>
        <v>4411.5999999999995</v>
      </c>
      <c r="H65" s="34">
        <f t="shared" si="2"/>
        <v>5834.2999999999993</v>
      </c>
      <c r="I65" s="17"/>
      <c r="J65" s="70"/>
      <c r="K65" s="70"/>
      <c r="L65" s="70"/>
    </row>
    <row r="66" spans="1:12" ht="15.75" customHeight="1" x14ac:dyDescent="0.25">
      <c r="A66" s="45">
        <v>46</v>
      </c>
      <c r="B66" s="45">
        <f t="shared" si="1"/>
        <v>2070</v>
      </c>
      <c r="C66" s="34">
        <f t="shared" si="2"/>
        <v>2140.1999999999998</v>
      </c>
      <c r="D66" s="34">
        <f t="shared" si="2"/>
        <v>2887.4249999999997</v>
      </c>
      <c r="E66" s="34">
        <f t="shared" si="2"/>
        <v>3205.1749999999997</v>
      </c>
      <c r="F66" s="34">
        <f t="shared" si="2"/>
        <v>3687.95</v>
      </c>
      <c r="G66" s="34">
        <f t="shared" si="2"/>
        <v>4510</v>
      </c>
      <c r="H66" s="34">
        <f t="shared" si="2"/>
        <v>5963.45</v>
      </c>
      <c r="I66" s="17"/>
      <c r="J66" s="70"/>
      <c r="K66" s="70"/>
      <c r="L66" s="70"/>
    </row>
    <row r="67" spans="1:12" ht="15.75" customHeight="1" x14ac:dyDescent="0.25">
      <c r="A67" s="45">
        <v>47</v>
      </c>
      <c r="B67" s="45">
        <f t="shared" si="1"/>
        <v>2115</v>
      </c>
      <c r="C67" s="34">
        <f t="shared" si="2"/>
        <v>2186.3249999999998</v>
      </c>
      <c r="D67" s="34">
        <f t="shared" si="2"/>
        <v>2949.95</v>
      </c>
      <c r="E67" s="34">
        <f t="shared" si="2"/>
        <v>3274.8749999999995</v>
      </c>
      <c r="F67" s="34">
        <f t="shared" si="2"/>
        <v>3767.8999999999996</v>
      </c>
      <c r="G67" s="34">
        <f t="shared" si="2"/>
        <v>4608.3999999999996</v>
      </c>
      <c r="H67" s="34">
        <f t="shared" si="2"/>
        <v>6092.5999999999995</v>
      </c>
      <c r="I67" s="17"/>
      <c r="J67" s="70"/>
      <c r="K67" s="70"/>
      <c r="L67" s="70"/>
    </row>
    <row r="68" spans="1:12" ht="15.75" customHeight="1" x14ac:dyDescent="0.25">
      <c r="A68" s="45">
        <v>48</v>
      </c>
      <c r="B68" s="45">
        <f t="shared" si="1"/>
        <v>2160</v>
      </c>
      <c r="C68" s="34">
        <f t="shared" si="2"/>
        <v>2233.4749999999999</v>
      </c>
      <c r="D68" s="34">
        <f t="shared" si="2"/>
        <v>3012.4749999999999</v>
      </c>
      <c r="E68" s="34">
        <f t="shared" si="2"/>
        <v>3344.5749999999998</v>
      </c>
      <c r="F68" s="34">
        <f t="shared" si="2"/>
        <v>3847.8499999999995</v>
      </c>
      <c r="G68" s="34">
        <f t="shared" si="2"/>
        <v>4705.7749999999996</v>
      </c>
      <c r="H68" s="34">
        <f t="shared" si="2"/>
        <v>6222.7749999999996</v>
      </c>
      <c r="I68" s="17"/>
      <c r="J68" s="70"/>
      <c r="K68" s="70"/>
      <c r="L68" s="70"/>
    </row>
    <row r="69" spans="1:12" ht="15.75" customHeight="1" x14ac:dyDescent="0.25">
      <c r="A69" s="45">
        <v>49</v>
      </c>
      <c r="B69" s="45">
        <f t="shared" si="1"/>
        <v>2205</v>
      </c>
      <c r="C69" s="34">
        <f t="shared" si="2"/>
        <v>2279.6</v>
      </c>
      <c r="D69" s="34">
        <f t="shared" si="2"/>
        <v>3074.9999999999995</v>
      </c>
      <c r="E69" s="34">
        <f t="shared" si="2"/>
        <v>3414.2749999999996</v>
      </c>
      <c r="F69" s="34">
        <f t="shared" si="2"/>
        <v>3927.7999999999997</v>
      </c>
      <c r="G69" s="34">
        <f t="shared" si="2"/>
        <v>4804.1749999999993</v>
      </c>
      <c r="H69" s="34">
        <f t="shared" si="2"/>
        <v>6351.9249999999993</v>
      </c>
      <c r="I69" s="17"/>
      <c r="J69" s="70"/>
      <c r="K69" s="70"/>
      <c r="L69" s="70"/>
    </row>
    <row r="70" spans="1:12" ht="15.75" customHeight="1" x14ac:dyDescent="0.25">
      <c r="A70" s="45">
        <v>50</v>
      </c>
      <c r="B70" s="45">
        <f t="shared" si="1"/>
        <v>2250</v>
      </c>
      <c r="C70" s="34">
        <f t="shared" si="2"/>
        <v>2326.75</v>
      </c>
      <c r="D70" s="34">
        <f t="shared" si="2"/>
        <v>3138.5499999999997</v>
      </c>
      <c r="E70" s="34">
        <f t="shared" si="2"/>
        <v>3483.9749999999999</v>
      </c>
      <c r="F70" s="34">
        <f t="shared" si="2"/>
        <v>4007.7499999999995</v>
      </c>
      <c r="G70" s="34">
        <f t="shared" si="2"/>
        <v>4901.5499999999993</v>
      </c>
      <c r="H70" s="34">
        <f t="shared" si="2"/>
        <v>6482.0999999999995</v>
      </c>
      <c r="I70" s="17"/>
      <c r="J70" s="70"/>
      <c r="K70" s="70"/>
      <c r="L70" s="70"/>
    </row>
    <row r="71" spans="1:12" ht="15.75" customHeight="1" x14ac:dyDescent="0.25">
      <c r="A71" s="45">
        <v>51</v>
      </c>
      <c r="B71" s="45">
        <f t="shared" si="1"/>
        <v>2295</v>
      </c>
      <c r="C71" s="34">
        <f t="shared" si="2"/>
        <v>2372.875</v>
      </c>
      <c r="D71" s="34">
        <f t="shared" si="2"/>
        <v>3201.0749999999998</v>
      </c>
      <c r="E71" s="34">
        <f t="shared" si="2"/>
        <v>3553.6749999999997</v>
      </c>
      <c r="F71" s="34">
        <f t="shared" si="2"/>
        <v>4088.7249999999995</v>
      </c>
      <c r="G71" s="34">
        <f t="shared" si="2"/>
        <v>4999.95</v>
      </c>
      <c r="H71" s="34">
        <f t="shared" si="2"/>
        <v>6611.2499999999991</v>
      </c>
      <c r="I71" s="17"/>
      <c r="J71" s="70"/>
      <c r="K71" s="70"/>
      <c r="L71" s="70"/>
    </row>
    <row r="72" spans="1:12" ht="15.75" customHeight="1" x14ac:dyDescent="0.25">
      <c r="A72" s="45">
        <v>52</v>
      </c>
      <c r="B72" s="45">
        <f t="shared" si="1"/>
        <v>2340</v>
      </c>
      <c r="C72" s="34">
        <f t="shared" si="2"/>
        <v>2419</v>
      </c>
      <c r="D72" s="34">
        <f t="shared" si="2"/>
        <v>3263.6</v>
      </c>
      <c r="E72" s="34">
        <f t="shared" si="2"/>
        <v>3623.3749999999995</v>
      </c>
      <c r="F72" s="34">
        <f t="shared" si="2"/>
        <v>4168.6749999999993</v>
      </c>
      <c r="G72" s="34">
        <f t="shared" si="2"/>
        <v>5098.3499999999995</v>
      </c>
      <c r="H72" s="34">
        <f t="shared" si="2"/>
        <v>6741.4249999999993</v>
      </c>
      <c r="I72" s="17"/>
      <c r="J72" s="70"/>
      <c r="K72" s="70"/>
      <c r="L72" s="70"/>
    </row>
    <row r="73" spans="1:12" ht="15.75" customHeight="1" x14ac:dyDescent="0.25">
      <c r="A73" s="45">
        <v>53</v>
      </c>
      <c r="B73" s="45">
        <f t="shared" si="1"/>
        <v>2385</v>
      </c>
      <c r="C73" s="34">
        <f t="shared" si="2"/>
        <v>2466.1499999999996</v>
      </c>
      <c r="D73" s="34">
        <f t="shared" si="2"/>
        <v>3326.1249999999995</v>
      </c>
      <c r="E73" s="34">
        <f t="shared" si="2"/>
        <v>3693.0749999999998</v>
      </c>
      <c r="F73" s="34">
        <f t="shared" si="2"/>
        <v>4248.625</v>
      </c>
      <c r="G73" s="34">
        <f t="shared" si="2"/>
        <v>5195.7249999999995</v>
      </c>
      <c r="H73" s="34">
        <f t="shared" si="2"/>
        <v>6870.5749999999998</v>
      </c>
      <c r="I73" s="17"/>
      <c r="J73" s="70"/>
      <c r="K73" s="70"/>
      <c r="L73" s="70"/>
    </row>
    <row r="74" spans="1:12" ht="15.75" customHeight="1" x14ac:dyDescent="0.25">
      <c r="A74" s="45">
        <v>54</v>
      </c>
      <c r="B74" s="45">
        <f t="shared" si="1"/>
        <v>2430</v>
      </c>
      <c r="C74" s="34">
        <f t="shared" si="2"/>
        <v>2512.2749999999996</v>
      </c>
      <c r="D74" s="34">
        <f t="shared" si="2"/>
        <v>3388.6499999999996</v>
      </c>
      <c r="E74" s="34">
        <f t="shared" si="2"/>
        <v>3762.7749999999996</v>
      </c>
      <c r="F74" s="34">
        <f t="shared" si="2"/>
        <v>4328.5749999999998</v>
      </c>
      <c r="G74" s="34">
        <f t="shared" si="2"/>
        <v>5294.1249999999991</v>
      </c>
      <c r="H74" s="34">
        <f t="shared" si="2"/>
        <v>7000.7499999999991</v>
      </c>
      <c r="I74" s="17"/>
      <c r="J74" s="70"/>
      <c r="K74" s="70"/>
      <c r="L74" s="70"/>
    </row>
    <row r="75" spans="1:12" ht="15.75" customHeight="1" x14ac:dyDescent="0.25">
      <c r="A75" s="45">
        <v>55</v>
      </c>
      <c r="B75" s="45">
        <f t="shared" si="1"/>
        <v>2475</v>
      </c>
      <c r="C75" s="34">
        <f t="shared" si="2"/>
        <v>2558.3999999999996</v>
      </c>
      <c r="D75" s="34">
        <f t="shared" si="2"/>
        <v>3452.2</v>
      </c>
      <c r="E75" s="34">
        <f t="shared" si="2"/>
        <v>3832.4749999999995</v>
      </c>
      <c r="F75" s="34">
        <f t="shared" si="2"/>
        <v>4408.5249999999996</v>
      </c>
      <c r="G75" s="34">
        <f t="shared" si="2"/>
        <v>5392.5249999999996</v>
      </c>
      <c r="H75" s="34">
        <f t="shared" si="2"/>
        <v>7129.9</v>
      </c>
      <c r="I75" s="17"/>
      <c r="J75" s="70"/>
      <c r="K75" s="70"/>
      <c r="L75" s="70"/>
    </row>
    <row r="76" spans="1:12" ht="15.75" customHeight="1" x14ac:dyDescent="0.25">
      <c r="A76" s="45">
        <v>56</v>
      </c>
      <c r="B76" s="45">
        <f t="shared" si="1"/>
        <v>2520</v>
      </c>
      <c r="C76" s="34">
        <f t="shared" si="2"/>
        <v>2605.5499999999997</v>
      </c>
      <c r="D76" s="34">
        <f t="shared" si="2"/>
        <v>3514.7249999999999</v>
      </c>
      <c r="E76" s="34">
        <f t="shared" si="2"/>
        <v>3902.1749999999997</v>
      </c>
      <c r="F76" s="34">
        <f t="shared" si="2"/>
        <v>4489.5</v>
      </c>
      <c r="G76" s="34">
        <f t="shared" si="2"/>
        <v>5489.9</v>
      </c>
      <c r="H76" s="34">
        <f t="shared" si="2"/>
        <v>7260.0749999999998</v>
      </c>
      <c r="I76" s="17"/>
      <c r="J76" s="70"/>
      <c r="K76" s="70"/>
      <c r="L76" s="70"/>
    </row>
    <row r="77" spans="1:12" ht="15.75" customHeight="1" x14ac:dyDescent="0.25">
      <c r="A77" s="45">
        <v>57</v>
      </c>
      <c r="B77" s="45">
        <f t="shared" si="1"/>
        <v>2565</v>
      </c>
      <c r="C77" s="34">
        <f t="shared" si="2"/>
        <v>2651.6749999999997</v>
      </c>
      <c r="D77" s="34">
        <f t="shared" si="2"/>
        <v>3577.2499999999995</v>
      </c>
      <c r="E77" s="34">
        <f t="shared" si="2"/>
        <v>3971.8749999999995</v>
      </c>
      <c r="F77" s="34">
        <f t="shared" si="2"/>
        <v>4569.45</v>
      </c>
      <c r="G77" s="34">
        <f t="shared" si="2"/>
        <v>5588.2999999999993</v>
      </c>
      <c r="H77" s="34">
        <f t="shared" si="2"/>
        <v>7389.2249999999995</v>
      </c>
      <c r="I77" s="17"/>
      <c r="J77" s="70"/>
      <c r="K77" s="70"/>
      <c r="L77" s="70"/>
    </row>
    <row r="78" spans="1:12" ht="15.75" customHeight="1" x14ac:dyDescent="0.25">
      <c r="A78" s="45">
        <v>58</v>
      </c>
      <c r="B78" s="45">
        <f t="shared" si="1"/>
        <v>2610</v>
      </c>
      <c r="C78" s="34">
        <f t="shared" si="2"/>
        <v>2698.8249999999998</v>
      </c>
      <c r="D78" s="34">
        <f t="shared" si="2"/>
        <v>3639.7749999999996</v>
      </c>
      <c r="E78" s="34">
        <f t="shared" si="2"/>
        <v>4041.5749999999998</v>
      </c>
      <c r="F78" s="34">
        <f t="shared" si="2"/>
        <v>4649.3999999999996</v>
      </c>
      <c r="G78" s="34">
        <f t="shared" si="2"/>
        <v>5686.7</v>
      </c>
      <c r="H78" s="34">
        <f t="shared" si="2"/>
        <v>7519.4</v>
      </c>
      <c r="I78" s="17"/>
      <c r="J78" s="70"/>
      <c r="K78" s="70"/>
      <c r="L78" s="70"/>
    </row>
    <row r="79" spans="1:12" ht="15.75" customHeight="1" x14ac:dyDescent="0.25">
      <c r="A79" s="45">
        <v>59</v>
      </c>
      <c r="B79" s="45">
        <f t="shared" si="1"/>
        <v>2655</v>
      </c>
      <c r="C79" s="34">
        <f t="shared" si="2"/>
        <v>2744.95</v>
      </c>
      <c r="D79" s="34">
        <f t="shared" si="2"/>
        <v>3703.3249999999998</v>
      </c>
      <c r="E79" s="34">
        <f t="shared" si="2"/>
        <v>4111.2749999999996</v>
      </c>
      <c r="F79" s="34">
        <f t="shared" si="2"/>
        <v>4729.3499999999995</v>
      </c>
      <c r="G79" s="34">
        <f t="shared" si="2"/>
        <v>5784.0749999999998</v>
      </c>
      <c r="H79" s="34">
        <f t="shared" si="2"/>
        <v>7648.5499999999993</v>
      </c>
      <c r="I79" s="17"/>
      <c r="J79" s="70"/>
      <c r="K79" s="70"/>
      <c r="L79" s="70"/>
    </row>
    <row r="80" spans="1:12" ht="15.75" customHeight="1" x14ac:dyDescent="0.25">
      <c r="A80" s="45">
        <v>60</v>
      </c>
      <c r="B80" s="45">
        <f t="shared" si="1"/>
        <v>2700</v>
      </c>
      <c r="C80" s="34">
        <f t="shared" si="2"/>
        <v>2791.0749999999998</v>
      </c>
      <c r="D80" s="34">
        <f t="shared" si="2"/>
        <v>3765.8499999999995</v>
      </c>
      <c r="E80" s="34">
        <f t="shared" si="2"/>
        <v>4180.9749999999995</v>
      </c>
      <c r="F80" s="34">
        <f t="shared" si="2"/>
        <v>4809.2999999999993</v>
      </c>
      <c r="G80" s="34">
        <f t="shared" si="2"/>
        <v>5882.4749999999995</v>
      </c>
      <c r="H80" s="34">
        <f t="shared" si="2"/>
        <v>7778.7249999999995</v>
      </c>
      <c r="I80" s="17"/>
      <c r="J80" s="70"/>
      <c r="K80" s="70"/>
      <c r="L80" s="70"/>
    </row>
    <row r="81" spans="1:18" ht="15.75" customHeight="1" x14ac:dyDescent="0.25">
      <c r="A81" s="45">
        <v>61</v>
      </c>
      <c r="B81" s="45">
        <f t="shared" si="1"/>
        <v>2745</v>
      </c>
      <c r="C81" s="34">
        <f t="shared" si="2"/>
        <v>2838.2249999999999</v>
      </c>
      <c r="D81" s="34">
        <f t="shared" si="2"/>
        <v>3828.3749999999995</v>
      </c>
      <c r="E81" s="34">
        <f t="shared" si="2"/>
        <v>4250.6749999999993</v>
      </c>
      <c r="F81" s="34">
        <f t="shared" si="2"/>
        <v>4890.2749999999996</v>
      </c>
      <c r="G81" s="34">
        <f t="shared" si="2"/>
        <v>5980.8749999999991</v>
      </c>
      <c r="H81" s="34">
        <f t="shared" si="2"/>
        <v>7907.8749999999991</v>
      </c>
      <c r="I81" s="17"/>
      <c r="J81" s="70"/>
      <c r="K81" s="70"/>
      <c r="L81" s="70"/>
    </row>
    <row r="82" spans="1:18" ht="15.75" customHeight="1" x14ac:dyDescent="0.25">
      <c r="A82" s="45">
        <v>62</v>
      </c>
      <c r="B82" s="45">
        <f t="shared" si="1"/>
        <v>2790</v>
      </c>
      <c r="C82" s="34">
        <f t="shared" si="2"/>
        <v>2884.35</v>
      </c>
      <c r="D82" s="34">
        <f t="shared" si="2"/>
        <v>3890.8999999999996</v>
      </c>
      <c r="E82" s="34">
        <f t="shared" si="2"/>
        <v>4320.375</v>
      </c>
      <c r="F82" s="34">
        <f t="shared" si="2"/>
        <v>4970.2249999999995</v>
      </c>
      <c r="G82" s="34">
        <f t="shared" si="2"/>
        <v>6078.2499999999991</v>
      </c>
      <c r="H82" s="34">
        <f t="shared" si="2"/>
        <v>8038.0499999999993</v>
      </c>
      <c r="I82" s="17"/>
      <c r="J82" s="70"/>
      <c r="K82" s="70"/>
      <c r="L82" s="70"/>
    </row>
    <row r="83" spans="1:18" ht="15.75" customHeight="1" x14ac:dyDescent="0.25">
      <c r="A83" s="45">
        <v>63</v>
      </c>
      <c r="B83" s="45">
        <f t="shared" si="1"/>
        <v>2835</v>
      </c>
      <c r="C83" s="34">
        <f t="shared" si="2"/>
        <v>2931.4999999999995</v>
      </c>
      <c r="D83" s="34">
        <f t="shared" si="2"/>
        <v>3953.4249999999997</v>
      </c>
      <c r="E83" s="34">
        <f t="shared" si="2"/>
        <v>4390.0749999999998</v>
      </c>
      <c r="F83" s="34">
        <f t="shared" si="2"/>
        <v>5050.1749999999993</v>
      </c>
      <c r="G83" s="34">
        <f t="shared" si="2"/>
        <v>6176.65</v>
      </c>
      <c r="H83" s="34">
        <f t="shared" si="2"/>
        <v>8167.1999999999989</v>
      </c>
      <c r="I83" s="17"/>
      <c r="J83" s="70"/>
      <c r="K83" s="70"/>
      <c r="L83" s="70"/>
    </row>
    <row r="84" spans="1:18" ht="15.75" customHeight="1" x14ac:dyDescent="0.25">
      <c r="A84" s="45">
        <v>64</v>
      </c>
      <c r="B84" s="45">
        <f t="shared" si="1"/>
        <v>2880</v>
      </c>
      <c r="C84" s="34">
        <f t="shared" si="2"/>
        <v>2977.6249999999995</v>
      </c>
      <c r="D84" s="34">
        <f t="shared" si="2"/>
        <v>4016.9749999999995</v>
      </c>
      <c r="E84" s="34">
        <f t="shared" si="2"/>
        <v>4459.7749999999996</v>
      </c>
      <c r="F84" s="34">
        <f t="shared" si="2"/>
        <v>5130.125</v>
      </c>
      <c r="G84" s="34">
        <f t="shared" si="2"/>
        <v>6275.0499999999993</v>
      </c>
      <c r="H84" s="34">
        <f t="shared" si="2"/>
        <v>8297.375</v>
      </c>
      <c r="I84" s="17"/>
      <c r="J84" s="70"/>
      <c r="K84" s="70"/>
      <c r="L84" s="70"/>
    </row>
    <row r="85" spans="1:18" ht="15.75" customHeight="1" x14ac:dyDescent="0.25">
      <c r="A85" s="45">
        <v>65</v>
      </c>
      <c r="B85" s="45">
        <f t="shared" si="1"/>
        <v>2925</v>
      </c>
      <c r="C85" s="34">
        <f t="shared" si="2"/>
        <v>3023.7499999999995</v>
      </c>
      <c r="D85" s="34">
        <f t="shared" si="2"/>
        <v>4079.4999999999995</v>
      </c>
      <c r="E85" s="34">
        <f t="shared" si="2"/>
        <v>4529.4749999999995</v>
      </c>
      <c r="F85" s="34">
        <f t="shared" si="2"/>
        <v>5210.0749999999998</v>
      </c>
      <c r="G85" s="34">
        <f t="shared" si="2"/>
        <v>6372.4249999999993</v>
      </c>
      <c r="H85" s="34">
        <f t="shared" si="2"/>
        <v>8426.5249999999996</v>
      </c>
      <c r="I85" s="17"/>
      <c r="J85" s="70"/>
      <c r="K85" s="70"/>
      <c r="L85" s="70"/>
    </row>
    <row r="86" spans="1:18" ht="15.75" customHeight="1" x14ac:dyDescent="0.25">
      <c r="A86" s="45">
        <v>66</v>
      </c>
      <c r="B86" s="45">
        <f t="shared" si="1"/>
        <v>2970</v>
      </c>
      <c r="C86" s="34">
        <f t="shared" si="2"/>
        <v>3070.8999999999996</v>
      </c>
      <c r="D86" s="34">
        <f t="shared" si="2"/>
        <v>4142.0249999999996</v>
      </c>
      <c r="E86" s="34">
        <f t="shared" si="2"/>
        <v>4599.1749999999993</v>
      </c>
      <c r="F86" s="34">
        <f t="shared" si="2"/>
        <v>5291.0499999999993</v>
      </c>
      <c r="G86" s="34">
        <f t="shared" si="2"/>
        <v>6470.8249999999998</v>
      </c>
      <c r="H86" s="34">
        <f t="shared" si="2"/>
        <v>8556.6999999999989</v>
      </c>
      <c r="I86" s="17"/>
      <c r="J86" s="70"/>
      <c r="K86" s="70"/>
      <c r="L86" s="70"/>
    </row>
    <row r="87" spans="1:18" ht="15.75" customHeight="1" x14ac:dyDescent="0.25">
      <c r="A87" s="45">
        <v>67</v>
      </c>
      <c r="B87" s="45">
        <f t="shared" ref="B87:B120" si="3">SUM(A87*45)</f>
        <v>3015</v>
      </c>
      <c r="C87" s="34">
        <f t="shared" si="2"/>
        <v>3117.0249999999996</v>
      </c>
      <c r="D87" s="34">
        <f t="shared" si="2"/>
        <v>4204.5499999999993</v>
      </c>
      <c r="E87" s="34">
        <f t="shared" si="2"/>
        <v>4668.875</v>
      </c>
      <c r="F87" s="34">
        <f t="shared" si="2"/>
        <v>5370.9999999999991</v>
      </c>
      <c r="G87" s="34">
        <f t="shared" si="2"/>
        <v>6569.2249999999995</v>
      </c>
      <c r="H87" s="34">
        <f t="shared" si="2"/>
        <v>8685.8499999999985</v>
      </c>
      <c r="I87" s="17"/>
      <c r="J87" s="70"/>
      <c r="K87" s="70"/>
      <c r="L87" s="70"/>
    </row>
    <row r="88" spans="1:18" ht="15.75" customHeight="1" x14ac:dyDescent="0.25">
      <c r="A88" s="45">
        <v>68</v>
      </c>
      <c r="B88" s="45">
        <f t="shared" si="3"/>
        <v>3060</v>
      </c>
      <c r="C88" s="34">
        <f t="shared" si="2"/>
        <v>3164.1749999999997</v>
      </c>
      <c r="D88" s="34">
        <f t="shared" si="2"/>
        <v>4268.0999999999995</v>
      </c>
      <c r="E88" s="34">
        <f t="shared" si="2"/>
        <v>4738.5749999999998</v>
      </c>
      <c r="F88" s="34">
        <f t="shared" si="2"/>
        <v>5450.95</v>
      </c>
      <c r="G88" s="34">
        <f t="shared" si="2"/>
        <v>6666.5999999999995</v>
      </c>
      <c r="H88" s="34">
        <f t="shared" si="2"/>
        <v>8816.0249999999996</v>
      </c>
      <c r="I88" s="17"/>
      <c r="J88" s="70"/>
      <c r="K88" s="70"/>
      <c r="L88" s="70"/>
    </row>
    <row r="89" spans="1:18" ht="15.75" customHeight="1" x14ac:dyDescent="0.25">
      <c r="A89" s="45">
        <v>69</v>
      </c>
      <c r="B89" s="45">
        <f t="shared" si="3"/>
        <v>3105</v>
      </c>
      <c r="C89" s="34">
        <f t="shared" si="2"/>
        <v>3210.2999999999997</v>
      </c>
      <c r="D89" s="34">
        <f t="shared" si="2"/>
        <v>4330.625</v>
      </c>
      <c r="E89" s="34">
        <f t="shared" si="2"/>
        <v>4808.2749999999996</v>
      </c>
      <c r="F89" s="34">
        <f t="shared" si="2"/>
        <v>5530.9</v>
      </c>
      <c r="G89" s="34">
        <f t="shared" si="2"/>
        <v>6764.9999999999991</v>
      </c>
      <c r="H89" s="34">
        <f t="shared" si="2"/>
        <v>8945.1749999999993</v>
      </c>
      <c r="I89" s="17"/>
      <c r="J89" s="70"/>
      <c r="K89" s="70"/>
      <c r="L89" s="70"/>
    </row>
    <row r="90" spans="1:18" ht="15.75" customHeight="1" x14ac:dyDescent="0.25">
      <c r="A90" s="45">
        <v>70</v>
      </c>
      <c r="B90" s="45">
        <f t="shared" si="3"/>
        <v>3150</v>
      </c>
      <c r="C90" s="34">
        <f t="shared" si="2"/>
        <v>3256.4249999999997</v>
      </c>
      <c r="D90" s="34">
        <f t="shared" si="2"/>
        <v>4393.1499999999996</v>
      </c>
      <c r="E90" s="34">
        <f t="shared" si="2"/>
        <v>4877.9749999999995</v>
      </c>
      <c r="F90" s="34">
        <f t="shared" si="2"/>
        <v>5611.8749999999991</v>
      </c>
      <c r="G90" s="34">
        <f t="shared" si="2"/>
        <v>6862.3749999999991</v>
      </c>
      <c r="H90" s="34">
        <f t="shared" si="2"/>
        <v>9074.3249999999989</v>
      </c>
      <c r="I90" s="17"/>
      <c r="J90" s="70"/>
      <c r="K90" s="70"/>
      <c r="L90" s="70"/>
    </row>
    <row r="91" spans="1:18" ht="15.75" customHeight="1" x14ac:dyDescent="0.25">
      <c r="A91" s="45">
        <v>71</v>
      </c>
      <c r="B91" s="45">
        <f t="shared" si="3"/>
        <v>3195</v>
      </c>
      <c r="C91" s="34">
        <f t="shared" si="2"/>
        <v>3303.5749999999998</v>
      </c>
      <c r="D91" s="34">
        <f t="shared" si="2"/>
        <v>4455.6749999999993</v>
      </c>
      <c r="E91" s="34">
        <f t="shared" si="2"/>
        <v>4947.6749999999993</v>
      </c>
      <c r="F91" s="34">
        <f t="shared" si="2"/>
        <v>5691.8249999999998</v>
      </c>
      <c r="G91" s="34">
        <f t="shared" si="2"/>
        <v>6960.7749999999996</v>
      </c>
      <c r="H91" s="34">
        <f t="shared" si="2"/>
        <v>9204.5</v>
      </c>
      <c r="I91" s="17"/>
      <c r="J91" s="70"/>
      <c r="K91" s="70"/>
      <c r="L91" s="70"/>
    </row>
    <row r="92" spans="1:18" ht="15.75" customHeight="1" x14ac:dyDescent="0.25">
      <c r="A92" s="45">
        <v>72</v>
      </c>
      <c r="B92" s="45">
        <f t="shared" si="3"/>
        <v>3240</v>
      </c>
      <c r="C92" s="34">
        <f t="shared" si="2"/>
        <v>3349.7</v>
      </c>
      <c r="D92" s="34">
        <f t="shared" ref="C92:H119" si="4">ROUND((50/49.8*($D$7*(D$20/1000)^$D$8*$G$3^($D$9+$D$10*D$20/1000)*EXP(-$D$11*$B92/D$20)))*$B92/1000,0)*1.025</f>
        <v>4519.2249999999995</v>
      </c>
      <c r="E92" s="34">
        <f t="shared" si="4"/>
        <v>5017.375</v>
      </c>
      <c r="F92" s="34">
        <f t="shared" si="4"/>
        <v>5771.7749999999996</v>
      </c>
      <c r="G92" s="34">
        <f t="shared" si="4"/>
        <v>7059.1749999999993</v>
      </c>
      <c r="H92" s="34">
        <f t="shared" si="4"/>
        <v>9333.65</v>
      </c>
      <c r="I92" s="17"/>
      <c r="J92" s="70"/>
      <c r="K92" s="70"/>
      <c r="L92" s="70"/>
    </row>
    <row r="93" spans="1:18" ht="15.75" customHeight="1" x14ac:dyDescent="0.25">
      <c r="A93" s="45">
        <v>73</v>
      </c>
      <c r="B93" s="45">
        <f t="shared" si="3"/>
        <v>3285</v>
      </c>
      <c r="C93" s="34">
        <f t="shared" si="4"/>
        <v>3396.85</v>
      </c>
      <c r="D93" s="34">
        <f t="shared" si="4"/>
        <v>4581.75</v>
      </c>
      <c r="E93" s="34">
        <f t="shared" si="4"/>
        <v>5087.0749999999998</v>
      </c>
      <c r="F93" s="34">
        <f t="shared" si="4"/>
        <v>5851.7249999999995</v>
      </c>
      <c r="G93" s="34">
        <f t="shared" si="4"/>
        <v>7156.5499999999993</v>
      </c>
      <c r="H93" s="34">
        <f t="shared" si="4"/>
        <v>9463.8249999999989</v>
      </c>
      <c r="I93" s="17"/>
      <c r="J93" s="70"/>
      <c r="K93" s="70"/>
      <c r="L93" s="70"/>
    </row>
    <row r="94" spans="1:18" s="35" customFormat="1" ht="12.75" customHeight="1" x14ac:dyDescent="0.25">
      <c r="A94" s="45">
        <v>74</v>
      </c>
      <c r="B94" s="45">
        <f t="shared" si="3"/>
        <v>3330</v>
      </c>
      <c r="C94" s="34">
        <f t="shared" si="4"/>
        <v>3442.9749999999999</v>
      </c>
      <c r="D94" s="34">
        <f t="shared" si="4"/>
        <v>4644.2749999999996</v>
      </c>
      <c r="E94" s="34">
        <f t="shared" si="4"/>
        <v>5156.7749999999996</v>
      </c>
      <c r="F94" s="34">
        <f t="shared" si="4"/>
        <v>5931.6749999999993</v>
      </c>
      <c r="G94" s="34">
        <f t="shared" si="4"/>
        <v>7254.95</v>
      </c>
      <c r="H94" s="34">
        <f t="shared" si="4"/>
        <v>9592.9749999999985</v>
      </c>
      <c r="I94" s="44"/>
      <c r="J94" s="36"/>
      <c r="K94" s="36"/>
      <c r="L94" s="36"/>
      <c r="P94" s="69"/>
      <c r="Q94" s="69"/>
      <c r="R94" s="69"/>
    </row>
    <row r="95" spans="1:18" s="35" customFormat="1" ht="12.75" customHeight="1" x14ac:dyDescent="0.2">
      <c r="A95" s="45">
        <v>75</v>
      </c>
      <c r="B95" s="45">
        <f t="shared" si="3"/>
        <v>3375</v>
      </c>
      <c r="C95" s="34">
        <f t="shared" si="4"/>
        <v>3489.1</v>
      </c>
      <c r="D95" s="34">
        <f t="shared" si="4"/>
        <v>4706.7999999999993</v>
      </c>
      <c r="E95" s="34">
        <f t="shared" si="4"/>
        <v>5226.4749999999995</v>
      </c>
      <c r="F95" s="34">
        <f t="shared" si="4"/>
        <v>6012.65</v>
      </c>
      <c r="G95" s="34">
        <f t="shared" si="4"/>
        <v>7353.3499999999995</v>
      </c>
      <c r="H95" s="34">
        <f t="shared" si="4"/>
        <v>9723.15</v>
      </c>
      <c r="I95" s="44"/>
      <c r="J95" s="36"/>
      <c r="K95" s="36"/>
      <c r="L95" s="36"/>
    </row>
    <row r="96" spans="1:18" s="35" customFormat="1" ht="12.75" customHeight="1" x14ac:dyDescent="0.2">
      <c r="A96" s="45">
        <v>76</v>
      </c>
      <c r="B96" s="45">
        <f t="shared" si="3"/>
        <v>3420</v>
      </c>
      <c r="C96" s="34">
        <f t="shared" si="4"/>
        <v>3536.2499999999995</v>
      </c>
      <c r="D96" s="34">
        <f t="shared" si="4"/>
        <v>4769.3249999999998</v>
      </c>
      <c r="E96" s="34">
        <f t="shared" si="4"/>
        <v>5296.1749999999993</v>
      </c>
      <c r="F96" s="34">
        <f t="shared" si="4"/>
        <v>6092.5999999999995</v>
      </c>
      <c r="G96" s="34">
        <f t="shared" si="4"/>
        <v>7450.7249999999995</v>
      </c>
      <c r="H96" s="34">
        <f t="shared" si="4"/>
        <v>9852.2999999999993</v>
      </c>
      <c r="I96" s="44"/>
      <c r="J96" s="36"/>
      <c r="K96" s="36"/>
      <c r="L96" s="36"/>
    </row>
    <row r="97" spans="1:12" s="35" customFormat="1" ht="12.75" customHeight="1" x14ac:dyDescent="0.2">
      <c r="A97" s="45">
        <v>77</v>
      </c>
      <c r="B97" s="45">
        <f t="shared" si="3"/>
        <v>3465</v>
      </c>
      <c r="C97" s="34">
        <f t="shared" si="4"/>
        <v>3582.3749999999995</v>
      </c>
      <c r="D97" s="34">
        <f t="shared" si="4"/>
        <v>4832.875</v>
      </c>
      <c r="E97" s="34">
        <f t="shared" si="4"/>
        <v>5365.8749999999991</v>
      </c>
      <c r="F97" s="34">
        <f t="shared" si="4"/>
        <v>6172.5499999999993</v>
      </c>
      <c r="G97" s="34">
        <f t="shared" si="4"/>
        <v>7549.1249999999991</v>
      </c>
      <c r="H97" s="34">
        <f t="shared" si="4"/>
        <v>9982.4749999999985</v>
      </c>
      <c r="I97" s="44"/>
      <c r="J97" s="36"/>
      <c r="K97" s="36"/>
      <c r="L97" s="36"/>
    </row>
    <row r="98" spans="1:12" s="35" customFormat="1" ht="12.75" customHeight="1" x14ac:dyDescent="0.2">
      <c r="A98" s="45">
        <v>78</v>
      </c>
      <c r="B98" s="45">
        <f t="shared" si="3"/>
        <v>3510</v>
      </c>
      <c r="C98" s="34">
        <f t="shared" si="4"/>
        <v>3628.4999999999995</v>
      </c>
      <c r="D98" s="34">
        <f t="shared" si="4"/>
        <v>4895.3999999999996</v>
      </c>
      <c r="E98" s="34">
        <f t="shared" si="4"/>
        <v>5435.5749999999998</v>
      </c>
      <c r="F98" s="34">
        <f t="shared" si="4"/>
        <v>6252.4999999999991</v>
      </c>
      <c r="G98" s="34">
        <f t="shared" si="4"/>
        <v>7647.5249999999996</v>
      </c>
      <c r="H98" s="34">
        <f t="shared" si="4"/>
        <v>10111.625</v>
      </c>
      <c r="I98" s="44"/>
      <c r="J98" s="36"/>
      <c r="K98" s="36"/>
      <c r="L98" s="36"/>
    </row>
    <row r="99" spans="1:12" s="35" customFormat="1" ht="12.75" customHeight="1" x14ac:dyDescent="0.2">
      <c r="A99" s="45">
        <v>79</v>
      </c>
      <c r="B99" s="45">
        <f t="shared" si="3"/>
        <v>3555</v>
      </c>
      <c r="C99" s="34">
        <f t="shared" si="4"/>
        <v>3675.6499999999996</v>
      </c>
      <c r="D99" s="34">
        <f t="shared" si="4"/>
        <v>4957.9249999999993</v>
      </c>
      <c r="E99" s="34">
        <f t="shared" si="4"/>
        <v>5505.2749999999996</v>
      </c>
      <c r="F99" s="34">
        <f t="shared" si="4"/>
        <v>6332.45</v>
      </c>
      <c r="G99" s="34">
        <f t="shared" si="4"/>
        <v>7744.9</v>
      </c>
      <c r="H99" s="34">
        <f t="shared" si="4"/>
        <v>10241.799999999999</v>
      </c>
      <c r="I99" s="44"/>
      <c r="J99" s="36"/>
      <c r="K99" s="36"/>
      <c r="L99" s="36"/>
    </row>
    <row r="100" spans="1:12" s="35" customFormat="1" ht="12.75" customHeight="1" x14ac:dyDescent="0.2">
      <c r="A100" s="45">
        <v>80</v>
      </c>
      <c r="B100" s="45">
        <f t="shared" si="3"/>
        <v>3600</v>
      </c>
      <c r="C100" s="34">
        <f t="shared" si="4"/>
        <v>3721.7749999999996</v>
      </c>
      <c r="D100" s="34">
        <f t="shared" si="4"/>
        <v>5020.45</v>
      </c>
      <c r="E100" s="34">
        <f t="shared" si="4"/>
        <v>5574.9749999999995</v>
      </c>
      <c r="F100" s="34">
        <f t="shared" si="4"/>
        <v>6413.4249999999993</v>
      </c>
      <c r="G100" s="34">
        <f t="shared" si="4"/>
        <v>7843.2999999999993</v>
      </c>
      <c r="H100" s="34">
        <f t="shared" si="4"/>
        <v>10370.949999999999</v>
      </c>
      <c r="I100" s="44"/>
      <c r="J100" s="36"/>
      <c r="K100" s="36"/>
      <c r="L100" s="36"/>
    </row>
    <row r="101" spans="1:12" s="35" customFormat="1" ht="12.75" customHeight="1" x14ac:dyDescent="0.2">
      <c r="A101" s="45">
        <v>81</v>
      </c>
      <c r="B101" s="45">
        <f t="shared" si="3"/>
        <v>3645</v>
      </c>
      <c r="C101" s="34">
        <f t="shared" si="4"/>
        <v>3768.9249999999997</v>
      </c>
      <c r="D101" s="34">
        <f t="shared" si="4"/>
        <v>5084</v>
      </c>
      <c r="E101" s="34">
        <f t="shared" si="4"/>
        <v>5644.6749999999993</v>
      </c>
      <c r="F101" s="34">
        <f t="shared" si="4"/>
        <v>6493.3749999999991</v>
      </c>
      <c r="G101" s="34">
        <f t="shared" si="4"/>
        <v>7941.6999999999989</v>
      </c>
      <c r="H101" s="34">
        <f t="shared" si="4"/>
        <v>10501.125</v>
      </c>
      <c r="I101" s="44"/>
      <c r="J101" s="36"/>
      <c r="K101" s="36"/>
      <c r="L101" s="36"/>
    </row>
    <row r="102" spans="1:12" s="35" customFormat="1" ht="12.75" customHeight="1" x14ac:dyDescent="0.2">
      <c r="A102" s="45">
        <v>82</v>
      </c>
      <c r="B102" s="45">
        <f t="shared" si="3"/>
        <v>3690</v>
      </c>
      <c r="C102" s="34">
        <f t="shared" si="4"/>
        <v>3815.0499999999997</v>
      </c>
      <c r="D102" s="34">
        <f t="shared" si="4"/>
        <v>5146.5249999999996</v>
      </c>
      <c r="E102" s="34">
        <f t="shared" si="4"/>
        <v>5714.3749999999991</v>
      </c>
      <c r="F102" s="34">
        <f t="shared" si="4"/>
        <v>6573.3249999999998</v>
      </c>
      <c r="G102" s="34">
        <f t="shared" si="4"/>
        <v>8039.0749999999989</v>
      </c>
      <c r="H102" s="34">
        <f t="shared" si="4"/>
        <v>10630.275</v>
      </c>
      <c r="I102" s="44"/>
      <c r="J102" s="36"/>
      <c r="K102" s="36"/>
      <c r="L102" s="36"/>
    </row>
    <row r="103" spans="1:12" s="35" customFormat="1" ht="12.75" customHeight="1" x14ac:dyDescent="0.2">
      <c r="A103" s="45">
        <v>83</v>
      </c>
      <c r="B103" s="45">
        <f t="shared" si="3"/>
        <v>3735</v>
      </c>
      <c r="C103" s="34">
        <f t="shared" si="4"/>
        <v>3861.1749999999997</v>
      </c>
      <c r="D103" s="34">
        <f t="shared" si="4"/>
        <v>5209.0499999999993</v>
      </c>
      <c r="E103" s="34">
        <f t="shared" si="4"/>
        <v>5784.0749999999998</v>
      </c>
      <c r="F103" s="34">
        <f t="shared" si="4"/>
        <v>6653.2749999999996</v>
      </c>
      <c r="G103" s="34">
        <f t="shared" si="4"/>
        <v>8137.4749999999995</v>
      </c>
      <c r="H103" s="34">
        <f t="shared" si="4"/>
        <v>10760.449999999999</v>
      </c>
      <c r="I103" s="44"/>
      <c r="J103" s="36"/>
      <c r="K103" s="36"/>
      <c r="L103" s="36"/>
    </row>
    <row r="104" spans="1:12" s="35" customFormat="1" ht="12.75" customHeight="1" x14ac:dyDescent="0.2">
      <c r="A104" s="45">
        <v>84</v>
      </c>
      <c r="B104" s="45">
        <f t="shared" si="3"/>
        <v>3780</v>
      </c>
      <c r="C104" s="34">
        <f t="shared" si="4"/>
        <v>3908.3249999999998</v>
      </c>
      <c r="D104" s="34">
        <f t="shared" si="4"/>
        <v>5271.5749999999998</v>
      </c>
      <c r="E104" s="34">
        <f t="shared" si="4"/>
        <v>5853.7749999999996</v>
      </c>
      <c r="F104" s="34">
        <f t="shared" si="4"/>
        <v>6733.2249999999995</v>
      </c>
      <c r="G104" s="34">
        <f t="shared" si="4"/>
        <v>8235.875</v>
      </c>
      <c r="H104" s="34">
        <f t="shared" si="4"/>
        <v>10889.599999999999</v>
      </c>
      <c r="I104" s="44"/>
      <c r="J104" s="36"/>
      <c r="K104" s="36"/>
      <c r="L104" s="36"/>
    </row>
    <row r="105" spans="1:12" s="35" customFormat="1" ht="12.75" customHeight="1" x14ac:dyDescent="0.2">
      <c r="A105" s="45">
        <v>85</v>
      </c>
      <c r="B105" s="45">
        <f t="shared" si="3"/>
        <v>3825</v>
      </c>
      <c r="C105" s="34">
        <f t="shared" si="4"/>
        <v>3954.45</v>
      </c>
      <c r="D105" s="34">
        <f t="shared" si="4"/>
        <v>5335.1249999999991</v>
      </c>
      <c r="E105" s="34">
        <f t="shared" si="4"/>
        <v>5923.4749999999995</v>
      </c>
      <c r="F105" s="34">
        <f t="shared" si="4"/>
        <v>6814.2</v>
      </c>
      <c r="G105" s="34">
        <f t="shared" si="4"/>
        <v>8333.25</v>
      </c>
      <c r="H105" s="34">
        <f t="shared" si="4"/>
        <v>11019.775</v>
      </c>
      <c r="I105" s="44"/>
      <c r="J105" s="36"/>
      <c r="K105" s="36"/>
      <c r="L105" s="36"/>
    </row>
    <row r="106" spans="1:12" s="35" customFormat="1" ht="12.75" customHeight="1" x14ac:dyDescent="0.2">
      <c r="A106" s="45">
        <v>86</v>
      </c>
      <c r="B106" s="45">
        <f t="shared" si="3"/>
        <v>3870</v>
      </c>
      <c r="C106" s="34">
        <f t="shared" si="4"/>
        <v>4001.5999999999995</v>
      </c>
      <c r="D106" s="34">
        <f t="shared" si="4"/>
        <v>5397.65</v>
      </c>
      <c r="E106" s="34">
        <f t="shared" si="4"/>
        <v>5993.1749999999993</v>
      </c>
      <c r="F106" s="34">
        <f t="shared" si="4"/>
        <v>6894.15</v>
      </c>
      <c r="G106" s="34">
        <f t="shared" si="4"/>
        <v>8431.65</v>
      </c>
      <c r="H106" s="34">
        <f t="shared" si="4"/>
        <v>11148.924999999999</v>
      </c>
      <c r="I106" s="44"/>
      <c r="J106" s="36"/>
      <c r="K106" s="36"/>
      <c r="L106" s="36"/>
    </row>
    <row r="107" spans="1:12" s="35" customFormat="1" ht="12.75" customHeight="1" x14ac:dyDescent="0.2">
      <c r="A107" s="45">
        <v>87</v>
      </c>
      <c r="B107" s="45">
        <f t="shared" si="3"/>
        <v>3915</v>
      </c>
      <c r="C107" s="34">
        <f t="shared" si="4"/>
        <v>4047.7249999999995</v>
      </c>
      <c r="D107" s="34">
        <f t="shared" si="4"/>
        <v>5460.1749999999993</v>
      </c>
      <c r="E107" s="34">
        <f t="shared" si="4"/>
        <v>6062.8749999999991</v>
      </c>
      <c r="F107" s="34">
        <f t="shared" si="4"/>
        <v>6974.0999999999995</v>
      </c>
      <c r="G107" s="34">
        <f t="shared" si="4"/>
        <v>8530.0499999999993</v>
      </c>
      <c r="H107" s="34">
        <f t="shared" si="4"/>
        <v>11279.099999999999</v>
      </c>
      <c r="I107" s="44"/>
      <c r="J107" s="36"/>
      <c r="K107" s="36"/>
      <c r="L107" s="36"/>
    </row>
    <row r="108" spans="1:12" s="35" customFormat="1" ht="12.75" customHeight="1" x14ac:dyDescent="0.2">
      <c r="A108" s="45">
        <v>88</v>
      </c>
      <c r="B108" s="45">
        <f t="shared" si="3"/>
        <v>3960</v>
      </c>
      <c r="C108" s="34">
        <f t="shared" si="4"/>
        <v>4093.8499999999995</v>
      </c>
      <c r="D108" s="34">
        <f t="shared" si="4"/>
        <v>5522.7</v>
      </c>
      <c r="E108" s="34">
        <f t="shared" si="4"/>
        <v>6132.5749999999998</v>
      </c>
      <c r="F108" s="34">
        <f t="shared" si="4"/>
        <v>7054.0499999999993</v>
      </c>
      <c r="G108" s="34">
        <f t="shared" si="4"/>
        <v>8627.4249999999993</v>
      </c>
      <c r="H108" s="34">
        <f t="shared" si="4"/>
        <v>11408.249999999998</v>
      </c>
      <c r="I108" s="44"/>
      <c r="J108" s="36"/>
      <c r="K108" s="36"/>
      <c r="L108" s="36"/>
    </row>
    <row r="109" spans="1:12" s="35" customFormat="1" ht="12.75" customHeight="1" x14ac:dyDescent="0.2">
      <c r="A109" s="45">
        <v>89</v>
      </c>
      <c r="B109" s="45">
        <f t="shared" si="3"/>
        <v>4005</v>
      </c>
      <c r="C109" s="34">
        <f t="shared" si="4"/>
        <v>4141</v>
      </c>
      <c r="D109" s="34">
        <f t="shared" si="4"/>
        <v>5585.2249999999995</v>
      </c>
      <c r="E109" s="34">
        <f t="shared" si="4"/>
        <v>6202.2749999999996</v>
      </c>
      <c r="F109" s="34">
        <f t="shared" si="4"/>
        <v>7133.9999999999991</v>
      </c>
      <c r="G109" s="34">
        <f t="shared" si="4"/>
        <v>8725.8249999999989</v>
      </c>
      <c r="H109" s="34">
        <f t="shared" si="4"/>
        <v>11538.424999999999</v>
      </c>
      <c r="I109" s="44"/>
      <c r="J109" s="36"/>
      <c r="K109" s="36"/>
      <c r="L109" s="36"/>
    </row>
    <row r="110" spans="1:12" s="35" customFormat="1" ht="12.75" customHeight="1" x14ac:dyDescent="0.2">
      <c r="A110" s="45">
        <v>90</v>
      </c>
      <c r="B110" s="45">
        <f t="shared" si="3"/>
        <v>4050</v>
      </c>
      <c r="C110" s="34">
        <f t="shared" si="4"/>
        <v>4187.125</v>
      </c>
      <c r="D110" s="34">
        <f t="shared" si="4"/>
        <v>5648.7749999999996</v>
      </c>
      <c r="E110" s="34">
        <f t="shared" si="4"/>
        <v>6271.9749999999995</v>
      </c>
      <c r="F110" s="34">
        <f t="shared" si="4"/>
        <v>7214.9749999999995</v>
      </c>
      <c r="G110" s="34">
        <f t="shared" si="4"/>
        <v>8823.1999999999989</v>
      </c>
      <c r="H110" s="34">
        <f t="shared" si="4"/>
        <v>11667.574999999999</v>
      </c>
      <c r="I110" s="44"/>
      <c r="J110" s="36"/>
      <c r="K110" s="36"/>
      <c r="L110" s="36"/>
    </row>
    <row r="111" spans="1:12" s="35" customFormat="1" ht="12.75" customHeight="1" x14ac:dyDescent="0.2">
      <c r="A111" s="45">
        <v>91</v>
      </c>
      <c r="B111" s="45">
        <f t="shared" si="3"/>
        <v>4095</v>
      </c>
      <c r="C111" s="34">
        <f t="shared" si="4"/>
        <v>4234.2749999999996</v>
      </c>
      <c r="D111" s="34">
        <f t="shared" si="4"/>
        <v>5711.2999999999993</v>
      </c>
      <c r="E111" s="34">
        <f t="shared" si="4"/>
        <v>6341.6749999999993</v>
      </c>
      <c r="F111" s="34">
        <f t="shared" si="4"/>
        <v>7294.9249999999993</v>
      </c>
      <c r="G111" s="34">
        <f t="shared" si="4"/>
        <v>8921.5999999999985</v>
      </c>
      <c r="H111" s="34">
        <f t="shared" si="4"/>
        <v>11797.749999999998</v>
      </c>
      <c r="I111" s="44"/>
      <c r="J111" s="36"/>
      <c r="K111" s="36"/>
      <c r="L111" s="36"/>
    </row>
    <row r="112" spans="1:12" s="35" customFormat="1" ht="12.75" customHeight="1" x14ac:dyDescent="0.2">
      <c r="A112" s="45">
        <v>92</v>
      </c>
      <c r="B112" s="45">
        <f t="shared" si="3"/>
        <v>4140</v>
      </c>
      <c r="C112" s="34">
        <f t="shared" si="4"/>
        <v>4280.3999999999996</v>
      </c>
      <c r="D112" s="34">
        <f t="shared" si="4"/>
        <v>5773.8249999999998</v>
      </c>
      <c r="E112" s="34">
        <f t="shared" si="4"/>
        <v>6411.3749999999991</v>
      </c>
      <c r="F112" s="34">
        <f t="shared" si="4"/>
        <v>7374.8749999999991</v>
      </c>
      <c r="G112" s="34">
        <f t="shared" si="4"/>
        <v>9020</v>
      </c>
      <c r="H112" s="34">
        <f t="shared" si="4"/>
        <v>11926.9</v>
      </c>
      <c r="I112" s="44"/>
      <c r="J112" s="36"/>
      <c r="K112" s="36"/>
      <c r="L112" s="36"/>
    </row>
    <row r="113" spans="1:13" s="35" customFormat="1" ht="12.75" customHeight="1" x14ac:dyDescent="0.2">
      <c r="A113" s="45">
        <v>93</v>
      </c>
      <c r="B113" s="45">
        <f t="shared" si="3"/>
        <v>4185</v>
      </c>
      <c r="C113" s="34">
        <f t="shared" si="4"/>
        <v>4326.5249999999996</v>
      </c>
      <c r="D113" s="34">
        <f t="shared" si="4"/>
        <v>5836.3499999999995</v>
      </c>
      <c r="E113" s="34">
        <f t="shared" si="4"/>
        <v>6481.0749999999998</v>
      </c>
      <c r="F113" s="34">
        <f t="shared" si="4"/>
        <v>7454.8249999999989</v>
      </c>
      <c r="G113" s="34">
        <f t="shared" si="4"/>
        <v>9117.375</v>
      </c>
      <c r="H113" s="34">
        <f t="shared" si="4"/>
        <v>12056.05</v>
      </c>
      <c r="I113" s="44"/>
      <c r="J113" s="36"/>
      <c r="K113" s="36"/>
      <c r="L113" s="36"/>
    </row>
    <row r="114" spans="1:13" s="35" customFormat="1" ht="12.75" customHeight="1" x14ac:dyDescent="0.2">
      <c r="A114" s="45">
        <v>94</v>
      </c>
      <c r="B114" s="45">
        <f t="shared" si="3"/>
        <v>4230</v>
      </c>
      <c r="C114" s="34">
        <f t="shared" si="4"/>
        <v>4373.6749999999993</v>
      </c>
      <c r="D114" s="34">
        <f t="shared" si="4"/>
        <v>5899.9</v>
      </c>
      <c r="E114" s="34">
        <f t="shared" si="4"/>
        <v>6550.7749999999996</v>
      </c>
      <c r="F114" s="34">
        <f t="shared" si="4"/>
        <v>7534.7749999999996</v>
      </c>
      <c r="G114" s="34">
        <f t="shared" si="4"/>
        <v>9215.7749999999996</v>
      </c>
      <c r="H114" s="34">
        <f t="shared" si="4"/>
        <v>12186.224999999999</v>
      </c>
      <c r="I114" s="44"/>
      <c r="J114" s="36"/>
      <c r="K114" s="36"/>
      <c r="L114" s="36"/>
    </row>
    <row r="115" spans="1:13" s="35" customFormat="1" ht="12.75" customHeight="1" x14ac:dyDescent="0.2">
      <c r="A115" s="45">
        <v>95</v>
      </c>
      <c r="B115" s="45">
        <f t="shared" si="3"/>
        <v>4275</v>
      </c>
      <c r="C115" s="34">
        <f t="shared" si="4"/>
        <v>4419.7999999999993</v>
      </c>
      <c r="D115" s="34">
        <f t="shared" si="4"/>
        <v>5962.4249999999993</v>
      </c>
      <c r="E115" s="34">
        <f t="shared" si="4"/>
        <v>6620.4749999999995</v>
      </c>
      <c r="F115" s="34">
        <f t="shared" si="4"/>
        <v>7615.7499999999991</v>
      </c>
      <c r="G115" s="34">
        <f t="shared" si="4"/>
        <v>9314.1749999999993</v>
      </c>
      <c r="H115" s="34">
        <f t="shared" si="4"/>
        <v>12315.374999999998</v>
      </c>
      <c r="I115" s="44"/>
      <c r="J115" s="36"/>
      <c r="K115" s="36"/>
      <c r="L115" s="36"/>
    </row>
    <row r="116" spans="1:13" s="35" customFormat="1" ht="12.75" customHeight="1" x14ac:dyDescent="0.2">
      <c r="A116" s="45">
        <v>96</v>
      </c>
      <c r="B116" s="45">
        <f t="shared" si="3"/>
        <v>4320</v>
      </c>
      <c r="C116" s="34">
        <f t="shared" si="4"/>
        <v>4465.9249999999993</v>
      </c>
      <c r="D116" s="34">
        <f t="shared" si="4"/>
        <v>6024.95</v>
      </c>
      <c r="E116" s="34">
        <f t="shared" si="4"/>
        <v>6690.1749999999993</v>
      </c>
      <c r="F116" s="34">
        <f t="shared" si="4"/>
        <v>7695.6999999999989</v>
      </c>
      <c r="G116" s="34">
        <f t="shared" si="4"/>
        <v>9411.5499999999993</v>
      </c>
      <c r="H116" s="34">
        <f t="shared" si="4"/>
        <v>12445.55</v>
      </c>
      <c r="I116" s="44"/>
      <c r="J116" s="36"/>
      <c r="K116" s="36"/>
      <c r="L116" s="36"/>
    </row>
    <row r="117" spans="1:13" s="35" customFormat="1" ht="12.75" customHeight="1" x14ac:dyDescent="0.2">
      <c r="A117" s="45">
        <v>97</v>
      </c>
      <c r="B117" s="45">
        <f t="shared" si="3"/>
        <v>4365</v>
      </c>
      <c r="C117" s="34">
        <f t="shared" si="4"/>
        <v>4513.0749999999998</v>
      </c>
      <c r="D117" s="34">
        <f t="shared" si="4"/>
        <v>6087.4749999999995</v>
      </c>
      <c r="E117" s="34">
        <f t="shared" si="4"/>
        <v>6759.8749999999991</v>
      </c>
      <c r="F117" s="34">
        <f t="shared" si="4"/>
        <v>7775.65</v>
      </c>
      <c r="G117" s="34">
        <f t="shared" si="4"/>
        <v>9509.9499999999989</v>
      </c>
      <c r="H117" s="34">
        <f t="shared" si="4"/>
        <v>12574.699999999999</v>
      </c>
      <c r="I117" s="44"/>
      <c r="J117" s="36"/>
      <c r="K117" s="36"/>
      <c r="L117" s="36"/>
    </row>
    <row r="118" spans="1:13" s="35" customFormat="1" ht="12.75" customHeight="1" x14ac:dyDescent="0.2">
      <c r="A118" s="45">
        <v>98</v>
      </c>
      <c r="B118" s="45">
        <f t="shared" si="3"/>
        <v>4410</v>
      </c>
      <c r="C118" s="34">
        <f t="shared" si="4"/>
        <v>4559.2</v>
      </c>
      <c r="D118" s="34">
        <f t="shared" si="4"/>
        <v>6151.0249999999996</v>
      </c>
      <c r="E118" s="34">
        <f t="shared" si="4"/>
        <v>6829.5749999999998</v>
      </c>
      <c r="F118" s="34">
        <f t="shared" si="4"/>
        <v>7855.5999999999995</v>
      </c>
      <c r="G118" s="34">
        <f t="shared" si="4"/>
        <v>9608.3499999999985</v>
      </c>
      <c r="H118" s="34">
        <f t="shared" si="4"/>
        <v>12704.874999999998</v>
      </c>
      <c r="I118" s="44"/>
      <c r="J118" s="36"/>
      <c r="K118" s="36"/>
      <c r="L118" s="36"/>
    </row>
    <row r="119" spans="1:13" s="35" customFormat="1" ht="12.75" customHeight="1" x14ac:dyDescent="0.2">
      <c r="A119" s="45">
        <v>99</v>
      </c>
      <c r="B119" s="45">
        <f t="shared" si="3"/>
        <v>4455</v>
      </c>
      <c r="C119" s="34">
        <f t="shared" si="4"/>
        <v>4606.3499999999995</v>
      </c>
      <c r="D119" s="34">
        <f t="shared" si="4"/>
        <v>6213.5499999999993</v>
      </c>
      <c r="E119" s="34">
        <f t="shared" si="4"/>
        <v>6899.2749999999996</v>
      </c>
      <c r="F119" s="34">
        <f t="shared" si="4"/>
        <v>7936.5749999999989</v>
      </c>
      <c r="G119" s="34">
        <f t="shared" si="4"/>
        <v>9705.7249999999985</v>
      </c>
      <c r="H119" s="34">
        <f t="shared" si="4"/>
        <v>12834.025</v>
      </c>
      <c r="I119" s="44"/>
      <c r="J119" s="36"/>
      <c r="K119" s="36"/>
      <c r="L119" s="36"/>
    </row>
    <row r="120" spans="1:13" s="35" customFormat="1" ht="12.75" customHeight="1" x14ac:dyDescent="0.2">
      <c r="A120" s="45">
        <v>100</v>
      </c>
      <c r="B120" s="45">
        <f t="shared" si="3"/>
        <v>4500</v>
      </c>
      <c r="C120" s="34">
        <f t="shared" ref="C120:H120" si="5">ROUND((50/49.8*($D$7*(C$20/1000)^$D$8*$G$3^($D$9+$D$10*C$20/1000)*EXP(-$D$11*$B120/C$20)))*$B120/1000,0)*1.025</f>
        <v>4652.4749999999995</v>
      </c>
      <c r="D120" s="34">
        <f t="shared" si="5"/>
        <v>6276.0749999999998</v>
      </c>
      <c r="E120" s="34">
        <f t="shared" si="5"/>
        <v>6968.9749999999995</v>
      </c>
      <c r="F120" s="34">
        <f t="shared" si="5"/>
        <v>8016.5249999999996</v>
      </c>
      <c r="G120" s="34">
        <f t="shared" si="5"/>
        <v>9804.125</v>
      </c>
      <c r="H120" s="34">
        <f t="shared" si="5"/>
        <v>12964.199999999999</v>
      </c>
      <c r="I120" s="44"/>
      <c r="J120" s="36"/>
      <c r="K120" s="36"/>
      <c r="L120" s="36"/>
    </row>
    <row r="121" spans="1:13" s="35" customFormat="1" ht="12.75" customHeight="1" x14ac:dyDescent="0.2">
      <c r="A121" s="45"/>
      <c r="B121" s="45"/>
      <c r="C121" s="34"/>
      <c r="D121" s="34"/>
      <c r="E121" s="34"/>
      <c r="F121" s="34"/>
      <c r="G121" s="34"/>
      <c r="H121" s="34"/>
      <c r="I121" s="44"/>
      <c r="J121" s="36"/>
      <c r="K121" s="36"/>
      <c r="L121" s="36"/>
    </row>
    <row r="122" spans="1:13" s="35" customFormat="1" ht="12.75" customHeight="1" thickBot="1" x14ac:dyDescent="0.25">
      <c r="A122" s="58" t="s">
        <v>27</v>
      </c>
      <c r="B122" s="58"/>
      <c r="C122" s="58"/>
      <c r="D122" s="103"/>
      <c r="F122" s="36"/>
      <c r="G122" s="36"/>
      <c r="H122" s="36"/>
      <c r="I122" s="36"/>
      <c r="J122" s="44"/>
      <c r="K122" s="36"/>
      <c r="L122" s="36"/>
      <c r="M122" s="36"/>
    </row>
    <row r="123" spans="1:13" s="35" customFormat="1" ht="24" customHeight="1" x14ac:dyDescent="0.3">
      <c r="A123" s="37" t="s">
        <v>28</v>
      </c>
      <c r="B123" s="37" t="s">
        <v>29</v>
      </c>
      <c r="C123" s="111" t="s">
        <v>30</v>
      </c>
      <c r="D123" s="112"/>
      <c r="E123" s="112"/>
      <c r="F123" s="112"/>
      <c r="G123" s="112"/>
      <c r="H123" s="113"/>
      <c r="I123" s="104" t="s">
        <v>31</v>
      </c>
      <c r="J123" s="44"/>
      <c r="K123" s="36"/>
      <c r="L123" s="36"/>
      <c r="M123" s="36"/>
    </row>
    <row r="124" spans="1:13" s="35" customFormat="1" ht="18.75" customHeight="1" thickBot="1" x14ac:dyDescent="0.3">
      <c r="A124" s="37" t="s">
        <v>25</v>
      </c>
      <c r="B124" s="37" t="s">
        <v>26</v>
      </c>
      <c r="C124" s="15">
        <v>300</v>
      </c>
      <c r="D124" s="66">
        <v>440</v>
      </c>
      <c r="E124" s="55">
        <v>500</v>
      </c>
      <c r="F124" s="55">
        <v>590</v>
      </c>
      <c r="G124" s="55">
        <v>740</v>
      </c>
      <c r="H124" s="55">
        <v>990</v>
      </c>
      <c r="I124" s="106">
        <v>800</v>
      </c>
      <c r="J124" s="44"/>
      <c r="K124" s="36"/>
      <c r="L124" s="36"/>
      <c r="M124" s="36"/>
    </row>
    <row r="125" spans="1:13" s="35" customFormat="1" ht="18.75" customHeight="1" thickBot="1" x14ac:dyDescent="0.3">
      <c r="A125" s="78">
        <v>100</v>
      </c>
      <c r="B125" s="22">
        <f>SUM(A125*45)</f>
        <v>4500</v>
      </c>
      <c r="C125" s="68">
        <f t="shared" ref="C125:H125" si="6">ROUND((50/49.8*($D$7*(C$20/1000)^$D$8*$G$3^($D$9+$D$10*C$20/1000)*EXP(-$D$11*$B125/C$20)))*$B125/1000,0)*1.025</f>
        <v>4652.4749999999995</v>
      </c>
      <c r="D125" s="68">
        <f t="shared" si="6"/>
        <v>6276.0749999999998</v>
      </c>
      <c r="E125" s="68">
        <f t="shared" si="6"/>
        <v>6968.9749999999995</v>
      </c>
      <c r="F125" s="68">
        <f t="shared" si="6"/>
        <v>8016.5249999999996</v>
      </c>
      <c r="G125" s="68">
        <f t="shared" si="6"/>
        <v>9804.125</v>
      </c>
      <c r="H125" s="68">
        <f t="shared" si="6"/>
        <v>12964.199999999999</v>
      </c>
      <c r="I125" s="90">
        <f>ROUND((50/49.8*($D$7*(I$124/1000)^$D$8*$G$3^($D$9+$D$10*I$124/1000)*EXP(-$D$11*$B125/I$124)))*$B125/1000,0)*1.025</f>
        <v>10539.05</v>
      </c>
      <c r="J125" s="44"/>
      <c r="K125" s="36"/>
      <c r="L125" s="36"/>
      <c r="M125" s="36"/>
    </row>
    <row r="126" spans="1:13" s="35" customFormat="1" ht="12.75" customHeight="1" x14ac:dyDescent="0.2">
      <c r="B126" s="58" t="s">
        <v>32</v>
      </c>
      <c r="D126" s="43"/>
      <c r="F126" s="36"/>
      <c r="G126" s="36"/>
      <c r="H126" s="36"/>
      <c r="I126" s="28" t="s">
        <v>33</v>
      </c>
      <c r="J126" s="44"/>
      <c r="K126" s="36"/>
      <c r="L126" s="36"/>
      <c r="M126" s="36"/>
    </row>
    <row r="127" spans="1:13" s="35" customFormat="1" ht="12.75" customHeight="1" x14ac:dyDescent="0.2">
      <c r="D127" s="43"/>
      <c r="F127" s="36"/>
      <c r="G127" s="36"/>
      <c r="H127" s="36"/>
      <c r="I127" s="28" t="s">
        <v>34</v>
      </c>
      <c r="J127" s="44"/>
      <c r="K127" s="36"/>
      <c r="L127" s="36"/>
      <c r="M127" s="36"/>
    </row>
    <row r="128" spans="1:13" s="35" customFormat="1" ht="12.75" customHeight="1" x14ac:dyDescent="0.2">
      <c r="A128" s="4" t="s">
        <v>35</v>
      </c>
      <c r="D128" s="43"/>
      <c r="F128" s="36"/>
      <c r="G128" s="36"/>
      <c r="H128" s="36"/>
      <c r="I128" s="36"/>
      <c r="J128" s="44"/>
      <c r="K128" s="36"/>
      <c r="L128" s="36"/>
      <c r="M128" s="36"/>
    </row>
    <row r="129" spans="4:13" s="35" customFormat="1" ht="12.75" customHeight="1" x14ac:dyDescent="0.2">
      <c r="D129" s="43"/>
      <c r="F129" s="36"/>
      <c r="G129" s="36"/>
      <c r="H129" s="36"/>
      <c r="I129" s="36"/>
      <c r="J129" s="44"/>
      <c r="K129" s="36"/>
      <c r="L129" s="36"/>
      <c r="M129" s="36"/>
    </row>
    <row r="130" spans="4:13" s="35" customFormat="1" ht="12.75" customHeight="1" x14ac:dyDescent="0.2">
      <c r="D130" s="43"/>
      <c r="F130" s="36"/>
      <c r="G130" s="36"/>
      <c r="H130" s="36"/>
      <c r="I130" s="36"/>
      <c r="J130" s="44"/>
      <c r="K130" s="36"/>
      <c r="L130" s="36"/>
      <c r="M130" s="36"/>
    </row>
    <row r="131" spans="4:13" s="35" customFormat="1" ht="12.75" customHeight="1" x14ac:dyDescent="0.2">
      <c r="D131" s="43"/>
      <c r="F131" s="36"/>
      <c r="G131" s="36"/>
      <c r="H131" s="36"/>
      <c r="I131" s="36"/>
      <c r="J131" s="44"/>
      <c r="K131" s="36"/>
      <c r="L131" s="36"/>
      <c r="M131" s="36"/>
    </row>
    <row r="132" spans="4:13" s="35" customFormat="1" ht="12.75" customHeight="1" x14ac:dyDescent="0.2">
      <c r="D132" s="43"/>
      <c r="F132" s="36"/>
      <c r="G132" s="36"/>
      <c r="H132" s="36"/>
      <c r="I132" s="36"/>
      <c r="J132" s="44"/>
      <c r="K132" s="36"/>
      <c r="L132" s="36"/>
      <c r="M132" s="36"/>
    </row>
    <row r="133" spans="4:13" s="35" customFormat="1" ht="12.75" customHeight="1" x14ac:dyDescent="0.2">
      <c r="D133" s="43"/>
      <c r="F133" s="36"/>
      <c r="G133" s="36"/>
      <c r="H133" s="36"/>
      <c r="I133" s="36"/>
      <c r="J133" s="44"/>
      <c r="K133" s="36"/>
      <c r="L133" s="36"/>
      <c r="M133" s="36"/>
    </row>
    <row r="134" spans="4:13" s="35" customFormat="1" ht="12.75" customHeight="1" x14ac:dyDescent="0.2">
      <c r="D134" s="43"/>
      <c r="F134" s="36"/>
      <c r="G134" s="36"/>
      <c r="H134" s="36"/>
      <c r="I134" s="36"/>
      <c r="J134" s="44"/>
      <c r="K134" s="36"/>
      <c r="L134" s="36"/>
      <c r="M134" s="36"/>
    </row>
    <row r="135" spans="4:13" s="35" customFormat="1" ht="12.75" customHeight="1" x14ac:dyDescent="0.2">
      <c r="D135" s="43"/>
      <c r="F135" s="36"/>
      <c r="G135" s="36"/>
      <c r="H135" s="36"/>
      <c r="I135" s="36"/>
      <c r="J135" s="44"/>
      <c r="K135" s="36"/>
      <c r="L135" s="36"/>
      <c r="M135" s="36"/>
    </row>
    <row r="136" spans="4:13" s="35" customFormat="1" ht="12.75" customHeight="1" x14ac:dyDescent="0.2">
      <c r="D136" s="43"/>
      <c r="F136" s="36"/>
      <c r="G136" s="36"/>
      <c r="H136" s="36"/>
      <c r="I136" s="36"/>
      <c r="J136" s="44"/>
      <c r="K136" s="36"/>
      <c r="L136" s="36"/>
      <c r="M136" s="36"/>
    </row>
    <row r="137" spans="4:13" s="35" customFormat="1" ht="12.75" customHeight="1" x14ac:dyDescent="0.2">
      <c r="D137" s="43"/>
      <c r="F137" s="36"/>
      <c r="G137" s="36"/>
      <c r="H137" s="36"/>
      <c r="I137" s="36"/>
      <c r="J137" s="44"/>
      <c r="K137" s="36"/>
      <c r="L137" s="36"/>
      <c r="M137" s="36"/>
    </row>
    <row r="138" spans="4:13" s="35" customFormat="1" ht="12.75" customHeight="1" x14ac:dyDescent="0.2">
      <c r="D138" s="43"/>
      <c r="F138" s="36"/>
      <c r="G138" s="36"/>
      <c r="H138" s="36"/>
      <c r="I138" s="36"/>
      <c r="J138" s="44"/>
      <c r="K138" s="36"/>
      <c r="L138" s="36"/>
      <c r="M138" s="36"/>
    </row>
    <row r="139" spans="4:13" s="35" customFormat="1" ht="12.75" customHeight="1" x14ac:dyDescent="0.2">
      <c r="D139" s="43"/>
      <c r="F139" s="36"/>
      <c r="G139" s="36"/>
      <c r="H139" s="36"/>
      <c r="I139" s="36"/>
      <c r="J139" s="44"/>
      <c r="K139" s="36"/>
      <c r="L139" s="36"/>
      <c r="M139" s="36"/>
    </row>
    <row r="140" spans="4:13" s="35" customFormat="1" ht="12.75" customHeight="1" x14ac:dyDescent="0.2">
      <c r="D140" s="43"/>
      <c r="F140" s="36"/>
      <c r="G140" s="36"/>
      <c r="H140" s="36"/>
      <c r="I140" s="36"/>
      <c r="J140" s="44"/>
      <c r="K140" s="36"/>
      <c r="L140" s="36"/>
      <c r="M140" s="36"/>
    </row>
    <row r="141" spans="4:13" s="35" customFormat="1" ht="12.75" customHeight="1" x14ac:dyDescent="0.2">
      <c r="D141" s="43"/>
      <c r="F141" s="36"/>
      <c r="G141" s="36"/>
      <c r="H141" s="36"/>
      <c r="I141" s="36"/>
      <c r="J141" s="44"/>
      <c r="K141" s="36"/>
      <c r="L141" s="36"/>
      <c r="M141" s="36"/>
    </row>
    <row r="142" spans="4:13" s="35" customFormat="1" ht="12.75" customHeight="1" x14ac:dyDescent="0.2">
      <c r="D142" s="43"/>
      <c r="F142" s="36"/>
      <c r="G142" s="36"/>
      <c r="H142" s="36"/>
      <c r="I142" s="36"/>
      <c r="J142" s="44"/>
      <c r="K142" s="36"/>
      <c r="L142" s="36"/>
      <c r="M142" s="36"/>
    </row>
    <row r="143" spans="4:13" s="35" customFormat="1" ht="12.75" customHeight="1" x14ac:dyDescent="0.2">
      <c r="D143" s="43"/>
      <c r="F143" s="36"/>
      <c r="G143" s="36"/>
      <c r="H143" s="36"/>
      <c r="I143" s="36"/>
      <c r="J143" s="44"/>
      <c r="K143" s="36"/>
      <c r="L143" s="36"/>
      <c r="M143" s="36"/>
    </row>
    <row r="144" spans="4:13" s="35" customFormat="1" ht="12.75" customHeight="1" x14ac:dyDescent="0.2">
      <c r="D144" s="43"/>
      <c r="F144" s="36"/>
      <c r="G144" s="36"/>
      <c r="H144" s="36"/>
      <c r="I144" s="36"/>
      <c r="J144" s="44"/>
      <c r="K144" s="36"/>
      <c r="L144" s="36"/>
      <c r="M144" s="36"/>
    </row>
    <row r="145" spans="4:13" s="35" customFormat="1" ht="12.75" customHeight="1" x14ac:dyDescent="0.2">
      <c r="D145" s="43"/>
      <c r="F145" s="36"/>
      <c r="G145" s="36"/>
      <c r="H145" s="36"/>
      <c r="I145" s="36"/>
      <c r="J145" s="44"/>
      <c r="K145" s="36"/>
      <c r="L145" s="36"/>
      <c r="M145" s="36"/>
    </row>
    <row r="146" spans="4:13" s="35" customFormat="1" ht="12.75" customHeight="1" x14ac:dyDescent="0.2">
      <c r="D146" s="43"/>
      <c r="F146" s="36"/>
      <c r="G146" s="36"/>
      <c r="H146" s="36"/>
      <c r="I146" s="36"/>
      <c r="J146" s="44"/>
      <c r="K146" s="36"/>
      <c r="L146" s="36"/>
      <c r="M146" s="36"/>
    </row>
    <row r="147" spans="4:13" s="35" customFormat="1" ht="12.75" customHeight="1" x14ac:dyDescent="0.2">
      <c r="D147" s="43"/>
      <c r="F147" s="36"/>
      <c r="G147" s="36"/>
      <c r="H147" s="36"/>
      <c r="I147" s="36"/>
      <c r="J147" s="44"/>
      <c r="K147" s="36"/>
      <c r="L147" s="36"/>
      <c r="M147" s="36"/>
    </row>
    <row r="148" spans="4:13" s="35" customFormat="1" ht="12.75" customHeight="1" x14ac:dyDescent="0.2">
      <c r="D148" s="43"/>
      <c r="F148" s="36"/>
      <c r="G148" s="36"/>
      <c r="H148" s="36"/>
      <c r="I148" s="36"/>
      <c r="J148" s="44"/>
      <c r="K148" s="36"/>
      <c r="L148" s="36"/>
      <c r="M148" s="36"/>
    </row>
    <row r="149" spans="4:13" s="35" customFormat="1" ht="12.75" customHeight="1" x14ac:dyDescent="0.2">
      <c r="D149" s="43"/>
      <c r="F149" s="36"/>
      <c r="G149" s="36"/>
      <c r="H149" s="36"/>
      <c r="I149" s="36"/>
      <c r="J149" s="44"/>
      <c r="K149" s="36"/>
      <c r="L149" s="36"/>
      <c r="M149" s="36"/>
    </row>
    <row r="150" spans="4:13" s="35" customFormat="1" ht="12.75" customHeight="1" x14ac:dyDescent="0.2">
      <c r="D150" s="43"/>
      <c r="F150" s="36"/>
      <c r="G150" s="36"/>
      <c r="H150" s="36"/>
      <c r="I150" s="36"/>
      <c r="J150" s="44"/>
      <c r="K150" s="36"/>
      <c r="L150" s="36"/>
      <c r="M150" s="36"/>
    </row>
    <row r="151" spans="4:13" s="35" customFormat="1" ht="12.75" customHeight="1" x14ac:dyDescent="0.2">
      <c r="D151" s="43"/>
      <c r="F151" s="36"/>
      <c r="G151" s="36"/>
      <c r="H151" s="36"/>
      <c r="I151" s="36"/>
      <c r="J151" s="44"/>
      <c r="K151" s="36"/>
      <c r="L151" s="36"/>
      <c r="M151" s="36"/>
    </row>
    <row r="152" spans="4:13" s="35" customFormat="1" ht="12.75" customHeight="1" x14ac:dyDescent="0.2">
      <c r="D152" s="43"/>
      <c r="F152" s="36"/>
      <c r="G152" s="36"/>
      <c r="H152" s="36"/>
      <c r="I152" s="36"/>
      <c r="J152" s="44"/>
      <c r="K152" s="36"/>
      <c r="L152" s="36"/>
      <c r="M152" s="36"/>
    </row>
    <row r="153" spans="4:13" s="35" customFormat="1" ht="12.75" customHeight="1" x14ac:dyDescent="0.2">
      <c r="D153" s="43"/>
      <c r="F153" s="36"/>
      <c r="G153" s="36"/>
      <c r="H153" s="36"/>
      <c r="I153" s="36"/>
      <c r="J153" s="44"/>
      <c r="K153" s="36"/>
      <c r="L153" s="36"/>
      <c r="M153" s="36"/>
    </row>
    <row r="154" spans="4:13" s="35" customFormat="1" ht="12.75" customHeight="1" x14ac:dyDescent="0.2">
      <c r="D154" s="43"/>
      <c r="F154" s="36"/>
      <c r="G154" s="36"/>
      <c r="H154" s="36"/>
      <c r="I154" s="36"/>
      <c r="J154" s="44"/>
      <c r="K154" s="36"/>
      <c r="L154" s="36"/>
      <c r="M154" s="36"/>
    </row>
    <row r="155" spans="4:13" s="35" customFormat="1" ht="12.75" customHeight="1" x14ac:dyDescent="0.2">
      <c r="D155" s="43"/>
      <c r="F155" s="36"/>
      <c r="G155" s="36"/>
      <c r="H155" s="36"/>
      <c r="I155" s="36"/>
      <c r="J155" s="44"/>
      <c r="K155" s="36"/>
      <c r="L155" s="36"/>
      <c r="M155" s="36"/>
    </row>
    <row r="156" spans="4:13" s="35" customFormat="1" ht="12.75" customHeight="1" x14ac:dyDescent="0.2">
      <c r="D156" s="43"/>
      <c r="F156" s="36"/>
      <c r="G156" s="36"/>
      <c r="H156" s="36"/>
      <c r="I156" s="36"/>
      <c r="J156" s="44"/>
      <c r="K156" s="36"/>
      <c r="L156" s="36"/>
      <c r="M156" s="36"/>
    </row>
    <row r="157" spans="4:13" s="35" customFormat="1" ht="12.75" customHeight="1" x14ac:dyDescent="0.2">
      <c r="D157" s="43"/>
      <c r="F157" s="36"/>
      <c r="G157" s="36"/>
      <c r="H157" s="36"/>
      <c r="I157" s="36"/>
      <c r="J157" s="44"/>
      <c r="K157" s="36"/>
      <c r="L157" s="36"/>
      <c r="M157" s="36"/>
    </row>
    <row r="158" spans="4:13" s="35" customFormat="1" ht="12.75" customHeight="1" x14ac:dyDescent="0.2">
      <c r="D158" s="43"/>
      <c r="F158" s="36"/>
      <c r="G158" s="36"/>
      <c r="H158" s="36"/>
      <c r="I158" s="36"/>
      <c r="J158" s="44"/>
      <c r="K158" s="36"/>
      <c r="L158" s="36"/>
      <c r="M158" s="36"/>
    </row>
    <row r="159" spans="4:13" s="35" customFormat="1" ht="12.75" customHeight="1" x14ac:dyDescent="0.2">
      <c r="D159" s="43"/>
      <c r="F159" s="36"/>
      <c r="G159" s="36"/>
      <c r="H159" s="36"/>
      <c r="I159" s="36"/>
      <c r="J159" s="44"/>
      <c r="K159" s="36"/>
      <c r="L159" s="36"/>
      <c r="M159" s="36"/>
    </row>
    <row r="160" spans="4:13" s="35" customFormat="1" ht="12.75" customHeight="1" x14ac:dyDescent="0.2">
      <c r="D160" s="43"/>
      <c r="F160" s="36"/>
      <c r="G160" s="36"/>
      <c r="H160" s="36"/>
      <c r="I160" s="36"/>
      <c r="J160" s="44"/>
      <c r="K160" s="36"/>
      <c r="L160" s="36"/>
      <c r="M160" s="36"/>
    </row>
    <row r="161" spans="4:13" s="35" customFormat="1" ht="12.75" customHeight="1" x14ac:dyDescent="0.2">
      <c r="D161" s="43"/>
      <c r="F161" s="36"/>
      <c r="G161" s="36"/>
      <c r="H161" s="36"/>
      <c r="I161" s="36"/>
      <c r="J161" s="44"/>
      <c r="K161" s="36"/>
      <c r="L161" s="36"/>
      <c r="M161" s="36"/>
    </row>
    <row r="162" spans="4:13" s="35" customFormat="1" ht="12.75" customHeight="1" x14ac:dyDescent="0.2">
      <c r="D162" s="43"/>
      <c r="F162" s="36"/>
      <c r="G162" s="36"/>
      <c r="H162" s="36"/>
      <c r="I162" s="36"/>
      <c r="J162" s="44"/>
      <c r="K162" s="36"/>
      <c r="L162" s="36"/>
      <c r="M162" s="36"/>
    </row>
    <row r="163" spans="4:13" s="35" customFormat="1" ht="12.75" customHeight="1" x14ac:dyDescent="0.2">
      <c r="D163" s="43"/>
      <c r="F163" s="36"/>
      <c r="G163" s="36"/>
      <c r="H163" s="36"/>
      <c r="I163" s="36"/>
      <c r="J163" s="44"/>
      <c r="K163" s="36"/>
      <c r="L163" s="36"/>
      <c r="M163" s="36"/>
    </row>
    <row r="164" spans="4:13" s="35" customFormat="1" ht="12.75" customHeight="1" x14ac:dyDescent="0.2">
      <c r="D164" s="43"/>
      <c r="F164" s="36"/>
      <c r="G164" s="36"/>
      <c r="H164" s="36"/>
      <c r="I164" s="36"/>
      <c r="J164" s="44"/>
      <c r="K164" s="36"/>
      <c r="L164" s="36"/>
      <c r="M164" s="36"/>
    </row>
    <row r="165" spans="4:13" s="35" customFormat="1" ht="12.75" customHeight="1" x14ac:dyDescent="0.2">
      <c r="D165" s="43"/>
      <c r="F165" s="36"/>
      <c r="G165" s="36"/>
      <c r="H165" s="36"/>
      <c r="I165" s="36"/>
      <c r="J165" s="44"/>
      <c r="K165" s="36"/>
      <c r="L165" s="36"/>
      <c r="M165" s="36"/>
    </row>
    <row r="166" spans="4:13" s="35" customFormat="1" ht="12.75" customHeight="1" x14ac:dyDescent="0.2">
      <c r="D166" s="43"/>
      <c r="F166" s="36"/>
      <c r="G166" s="36"/>
      <c r="H166" s="36"/>
      <c r="I166" s="36"/>
      <c r="J166" s="44"/>
      <c r="K166" s="36"/>
      <c r="L166" s="36"/>
      <c r="M166" s="36"/>
    </row>
    <row r="167" spans="4:13" s="35" customFormat="1" ht="12.75" customHeight="1" x14ac:dyDescent="0.2">
      <c r="D167" s="43"/>
      <c r="F167" s="36"/>
      <c r="G167" s="36"/>
      <c r="H167" s="36"/>
      <c r="I167" s="36"/>
      <c r="J167" s="44"/>
      <c r="K167" s="36"/>
      <c r="L167" s="36"/>
      <c r="M167" s="36"/>
    </row>
    <row r="168" spans="4:13" s="35" customFormat="1" ht="12.75" customHeight="1" x14ac:dyDescent="0.2">
      <c r="D168" s="43"/>
      <c r="F168" s="36"/>
      <c r="G168" s="36"/>
      <c r="H168" s="36"/>
      <c r="I168" s="36"/>
      <c r="J168" s="44"/>
      <c r="K168" s="36"/>
      <c r="L168" s="36"/>
      <c r="M168" s="36"/>
    </row>
    <row r="169" spans="4:13" s="35" customFormat="1" ht="12.75" customHeight="1" x14ac:dyDescent="0.2">
      <c r="D169" s="43"/>
      <c r="F169" s="36"/>
      <c r="G169" s="36"/>
      <c r="H169" s="36"/>
      <c r="I169" s="36"/>
      <c r="J169" s="44"/>
      <c r="K169" s="36"/>
      <c r="L169" s="36"/>
      <c r="M169" s="36"/>
    </row>
    <row r="170" spans="4:13" s="35" customFormat="1" ht="12.75" customHeight="1" x14ac:dyDescent="0.2">
      <c r="D170" s="43"/>
      <c r="F170" s="36"/>
      <c r="G170" s="36"/>
      <c r="H170" s="36"/>
      <c r="I170" s="36"/>
      <c r="J170" s="44"/>
      <c r="K170" s="36"/>
      <c r="L170" s="36"/>
      <c r="M170" s="36"/>
    </row>
    <row r="171" spans="4:13" s="35" customFormat="1" ht="12.75" customHeight="1" x14ac:dyDescent="0.2">
      <c r="D171" s="43"/>
      <c r="F171" s="36"/>
      <c r="G171" s="36"/>
      <c r="H171" s="36"/>
      <c r="I171" s="36"/>
      <c r="J171" s="44"/>
      <c r="K171" s="36"/>
      <c r="L171" s="36"/>
      <c r="M171" s="36"/>
    </row>
    <row r="172" spans="4:13" s="35" customFormat="1" ht="12.75" customHeight="1" x14ac:dyDescent="0.2">
      <c r="D172" s="43"/>
      <c r="F172" s="36"/>
      <c r="G172" s="36"/>
      <c r="H172" s="36"/>
      <c r="I172" s="36"/>
      <c r="J172" s="44"/>
      <c r="K172" s="36"/>
      <c r="L172" s="36"/>
      <c r="M172" s="36"/>
    </row>
    <row r="173" spans="4:13" s="35" customFormat="1" ht="12.75" customHeight="1" x14ac:dyDescent="0.2">
      <c r="D173" s="43"/>
      <c r="F173" s="36"/>
      <c r="G173" s="36"/>
      <c r="H173" s="36"/>
      <c r="I173" s="36"/>
      <c r="J173" s="44"/>
      <c r="K173" s="36"/>
      <c r="L173" s="36"/>
      <c r="M173" s="36"/>
    </row>
    <row r="174" spans="4:13" s="35" customFormat="1" ht="12.75" customHeight="1" x14ac:dyDescent="0.2">
      <c r="D174" s="43"/>
      <c r="F174" s="36"/>
      <c r="G174" s="36"/>
      <c r="H174" s="36"/>
      <c r="I174" s="36"/>
      <c r="J174" s="44"/>
      <c r="K174" s="36"/>
      <c r="L174" s="36"/>
      <c r="M174" s="36"/>
    </row>
    <row r="175" spans="4:13" s="35" customFormat="1" ht="12.75" customHeight="1" x14ac:dyDescent="0.2">
      <c r="D175" s="43"/>
      <c r="F175" s="36"/>
      <c r="G175" s="36"/>
      <c r="H175" s="36"/>
      <c r="I175" s="36"/>
      <c r="J175" s="44"/>
      <c r="K175" s="36"/>
      <c r="L175" s="36"/>
      <c r="M175" s="36"/>
    </row>
    <row r="176" spans="4:13" s="35" customFormat="1" ht="12.75" customHeight="1" x14ac:dyDescent="0.2">
      <c r="D176" s="43"/>
      <c r="F176" s="36"/>
      <c r="G176" s="36"/>
      <c r="H176" s="36"/>
      <c r="I176" s="36"/>
      <c r="J176" s="44"/>
      <c r="K176" s="36"/>
      <c r="L176" s="36"/>
      <c r="M176" s="36"/>
    </row>
    <row r="177" spans="4:13" s="35" customFormat="1" ht="12.75" customHeight="1" x14ac:dyDescent="0.2">
      <c r="D177" s="43"/>
      <c r="F177" s="36"/>
      <c r="G177" s="36"/>
      <c r="H177" s="36"/>
      <c r="I177" s="36"/>
      <c r="J177" s="44"/>
      <c r="K177" s="36"/>
      <c r="L177" s="36"/>
      <c r="M177" s="36"/>
    </row>
    <row r="178" spans="4:13" s="35" customFormat="1" ht="12.75" customHeight="1" x14ac:dyDescent="0.2">
      <c r="D178" s="43"/>
      <c r="F178" s="36"/>
      <c r="G178" s="36"/>
      <c r="H178" s="36"/>
      <c r="I178" s="36"/>
      <c r="J178" s="44"/>
      <c r="K178" s="36"/>
      <c r="L178" s="36"/>
      <c r="M178" s="36"/>
    </row>
    <row r="179" spans="4:13" s="35" customFormat="1" ht="12.75" customHeight="1" x14ac:dyDescent="0.2">
      <c r="D179" s="43"/>
      <c r="F179" s="36"/>
      <c r="G179" s="36"/>
      <c r="H179" s="36"/>
      <c r="I179" s="36"/>
      <c r="J179" s="44"/>
      <c r="K179" s="36"/>
      <c r="L179" s="36"/>
      <c r="M179" s="36"/>
    </row>
    <row r="180" spans="4:13" s="35" customFormat="1" ht="12.75" customHeight="1" x14ac:dyDescent="0.2">
      <c r="D180" s="43"/>
      <c r="F180" s="36"/>
      <c r="G180" s="36"/>
      <c r="H180" s="36"/>
      <c r="I180" s="36"/>
      <c r="J180" s="44"/>
      <c r="K180" s="36"/>
      <c r="L180" s="36"/>
      <c r="M180" s="36"/>
    </row>
    <row r="181" spans="4:13" s="35" customFormat="1" ht="12.75" customHeight="1" x14ac:dyDescent="0.2">
      <c r="D181" s="43"/>
      <c r="F181" s="36"/>
      <c r="G181" s="36"/>
      <c r="H181" s="36"/>
      <c r="I181" s="36"/>
      <c r="J181" s="44"/>
      <c r="K181" s="36"/>
      <c r="L181" s="36"/>
      <c r="M181" s="36"/>
    </row>
    <row r="182" spans="4:13" s="35" customFormat="1" ht="12.75" customHeight="1" x14ac:dyDescent="0.2">
      <c r="D182" s="43"/>
      <c r="F182" s="36"/>
      <c r="G182" s="36"/>
      <c r="H182" s="36"/>
      <c r="I182" s="36"/>
      <c r="J182" s="44"/>
      <c r="K182" s="36"/>
      <c r="L182" s="36"/>
      <c r="M182" s="36"/>
    </row>
    <row r="183" spans="4:13" s="35" customFormat="1" ht="12.75" customHeight="1" x14ac:dyDescent="0.2">
      <c r="D183" s="43"/>
      <c r="F183" s="36"/>
      <c r="G183" s="36"/>
      <c r="H183" s="36"/>
      <c r="I183" s="36"/>
      <c r="J183" s="44"/>
      <c r="K183" s="36"/>
      <c r="L183" s="36"/>
      <c r="M183" s="36"/>
    </row>
    <row r="184" spans="4:13" s="35" customFormat="1" ht="12.75" customHeight="1" x14ac:dyDescent="0.2">
      <c r="D184" s="43"/>
      <c r="F184" s="36"/>
      <c r="G184" s="36"/>
      <c r="H184" s="36"/>
      <c r="I184" s="36"/>
      <c r="J184" s="44"/>
      <c r="K184" s="36"/>
      <c r="L184" s="36"/>
      <c r="M184" s="36"/>
    </row>
    <row r="185" spans="4:13" s="35" customFormat="1" ht="12.75" customHeight="1" x14ac:dyDescent="0.2">
      <c r="D185" s="43"/>
      <c r="F185" s="36"/>
      <c r="G185" s="36"/>
      <c r="H185" s="36"/>
      <c r="I185" s="36"/>
      <c r="J185" s="44"/>
      <c r="K185" s="36"/>
      <c r="L185" s="36"/>
      <c r="M185" s="36"/>
    </row>
    <row r="186" spans="4:13" s="35" customFormat="1" ht="12.75" customHeight="1" x14ac:dyDescent="0.2">
      <c r="D186" s="43"/>
      <c r="F186" s="36"/>
      <c r="G186" s="36"/>
      <c r="H186" s="36"/>
      <c r="I186" s="36"/>
      <c r="J186" s="44"/>
      <c r="K186" s="36"/>
      <c r="L186" s="36"/>
      <c r="M186" s="36"/>
    </row>
    <row r="187" spans="4:13" s="35" customFormat="1" ht="12.75" customHeight="1" x14ac:dyDescent="0.2">
      <c r="D187" s="43"/>
      <c r="F187" s="36"/>
      <c r="G187" s="36"/>
      <c r="H187" s="36"/>
      <c r="I187" s="36"/>
      <c r="J187" s="44"/>
      <c r="K187" s="36"/>
      <c r="L187" s="36"/>
      <c r="M187" s="36"/>
    </row>
    <row r="188" spans="4:13" s="35" customFormat="1" ht="12.75" customHeight="1" x14ac:dyDescent="0.2">
      <c r="D188" s="43"/>
      <c r="F188" s="36"/>
      <c r="G188" s="36"/>
      <c r="H188" s="36"/>
      <c r="I188" s="36"/>
      <c r="J188" s="44"/>
      <c r="K188" s="36"/>
      <c r="L188" s="36"/>
      <c r="M188" s="36"/>
    </row>
    <row r="189" spans="4:13" s="35" customFormat="1" ht="12.75" customHeight="1" x14ac:dyDescent="0.2">
      <c r="D189" s="43"/>
      <c r="F189" s="36"/>
      <c r="G189" s="36"/>
      <c r="H189" s="36"/>
      <c r="I189" s="36"/>
      <c r="J189" s="44"/>
      <c r="K189" s="36"/>
      <c r="L189" s="36"/>
      <c r="M189" s="36"/>
    </row>
    <row r="190" spans="4:13" s="35" customFormat="1" ht="12.75" customHeight="1" x14ac:dyDescent="0.2">
      <c r="D190" s="43"/>
      <c r="F190" s="36"/>
      <c r="G190" s="36"/>
      <c r="H190" s="36"/>
      <c r="I190" s="36"/>
      <c r="J190" s="44"/>
      <c r="K190" s="36"/>
      <c r="L190" s="36"/>
      <c r="M190" s="36"/>
    </row>
    <row r="191" spans="4:13" s="35" customFormat="1" ht="12.75" customHeight="1" x14ac:dyDescent="0.2">
      <c r="D191" s="43"/>
      <c r="F191" s="36"/>
      <c r="G191" s="36"/>
      <c r="H191" s="36"/>
      <c r="I191" s="36"/>
      <c r="J191" s="44"/>
      <c r="K191" s="36"/>
      <c r="L191" s="36"/>
      <c r="M191" s="36"/>
    </row>
    <row r="192" spans="4:13" s="35" customFormat="1" ht="12.75" customHeight="1" x14ac:dyDescent="0.2">
      <c r="D192" s="43"/>
      <c r="F192" s="36"/>
      <c r="G192" s="36"/>
      <c r="H192" s="36"/>
      <c r="I192" s="36"/>
      <c r="J192" s="44"/>
      <c r="K192" s="36"/>
      <c r="L192" s="36"/>
      <c r="M192" s="36"/>
    </row>
    <row r="193" spans="4:13" s="35" customFormat="1" ht="12.75" customHeight="1" x14ac:dyDescent="0.2">
      <c r="D193" s="43"/>
      <c r="F193" s="36"/>
      <c r="G193" s="36"/>
      <c r="H193" s="36"/>
      <c r="I193" s="36"/>
      <c r="J193" s="44"/>
      <c r="K193" s="36"/>
      <c r="L193" s="36"/>
      <c r="M193" s="36"/>
    </row>
    <row r="194" spans="4:13" s="35" customFormat="1" ht="12.75" customHeight="1" x14ac:dyDescent="0.2">
      <c r="D194" s="43"/>
      <c r="F194" s="36"/>
      <c r="G194" s="36"/>
      <c r="H194" s="36"/>
      <c r="I194" s="36"/>
      <c r="J194" s="44"/>
      <c r="K194" s="36"/>
      <c r="L194" s="36"/>
      <c r="M194" s="36"/>
    </row>
    <row r="195" spans="4:13" s="35" customFormat="1" ht="12.75" customHeight="1" x14ac:dyDescent="0.2">
      <c r="D195" s="43"/>
      <c r="F195" s="36"/>
      <c r="G195" s="36"/>
      <c r="H195" s="36"/>
      <c r="I195" s="36"/>
      <c r="J195" s="36"/>
      <c r="K195" s="36"/>
      <c r="L195" s="36"/>
      <c r="M195" s="36"/>
    </row>
    <row r="196" spans="4:13" x14ac:dyDescent="0.25">
      <c r="F196" s="70"/>
      <c r="G196" s="70"/>
      <c r="H196" s="70"/>
      <c r="I196" s="70"/>
      <c r="J196" s="70"/>
      <c r="K196" s="70"/>
      <c r="L196" s="70"/>
      <c r="M196" s="70"/>
    </row>
    <row r="197" spans="4:13" x14ac:dyDescent="0.25">
      <c r="F197" s="70"/>
      <c r="G197" s="70"/>
      <c r="H197" s="70"/>
      <c r="I197" s="70"/>
      <c r="J197" s="70"/>
      <c r="K197" s="70"/>
      <c r="L197" s="70"/>
      <c r="M197" s="70"/>
    </row>
    <row r="198" spans="4:13" x14ac:dyDescent="0.25">
      <c r="F198" s="70"/>
      <c r="G198" s="70"/>
      <c r="H198" s="70"/>
      <c r="I198" s="70"/>
      <c r="J198" s="70"/>
      <c r="K198" s="70"/>
      <c r="L198" s="70"/>
      <c r="M198" s="70"/>
    </row>
    <row r="199" spans="4:13" x14ac:dyDescent="0.25">
      <c r="F199" s="70"/>
      <c r="G199" s="70"/>
      <c r="H199" s="70"/>
      <c r="I199" s="70"/>
      <c r="J199" s="70"/>
      <c r="K199" s="70"/>
      <c r="L199" s="70"/>
      <c r="M199" s="70"/>
    </row>
    <row r="200" spans="4:13" x14ac:dyDescent="0.25">
      <c r="F200" s="70"/>
      <c r="G200" s="70"/>
      <c r="H200" s="70"/>
      <c r="I200" s="70"/>
      <c r="J200" s="70"/>
      <c r="K200" s="70"/>
      <c r="L200" s="70"/>
      <c r="M200" s="70"/>
    </row>
    <row r="201" spans="4:13" x14ac:dyDescent="0.25">
      <c r="F201" s="70"/>
      <c r="G201" s="70"/>
      <c r="H201" s="70"/>
      <c r="I201" s="70"/>
      <c r="J201" s="70"/>
      <c r="K201" s="70"/>
      <c r="L201" s="70"/>
      <c r="M201" s="70"/>
    </row>
    <row r="202" spans="4:13" x14ac:dyDescent="0.25">
      <c r="F202" s="70"/>
      <c r="G202" s="70"/>
      <c r="H202" s="70"/>
      <c r="I202" s="70"/>
      <c r="J202" s="70"/>
      <c r="K202" s="70"/>
      <c r="L202" s="70"/>
      <c r="M202" s="70"/>
    </row>
    <row r="203" spans="4:13" x14ac:dyDescent="0.25">
      <c r="F203" s="70"/>
      <c r="G203" s="70"/>
      <c r="H203" s="70"/>
      <c r="I203" s="70"/>
      <c r="J203" s="70"/>
      <c r="K203" s="70"/>
      <c r="L203" s="70"/>
      <c r="M203" s="70"/>
    </row>
    <row r="204" spans="4:13" x14ac:dyDescent="0.25">
      <c r="F204" s="70"/>
      <c r="G204" s="70"/>
      <c r="H204" s="70"/>
      <c r="I204" s="70"/>
      <c r="J204" s="70"/>
      <c r="K204" s="70"/>
      <c r="L204" s="70"/>
      <c r="M204" s="70"/>
    </row>
    <row r="205" spans="4:13" x14ac:dyDescent="0.25">
      <c r="F205" s="70"/>
      <c r="G205" s="70"/>
      <c r="H205" s="70"/>
      <c r="I205" s="70"/>
      <c r="J205" s="70"/>
      <c r="K205" s="70"/>
      <c r="L205" s="70"/>
      <c r="M205" s="70"/>
    </row>
    <row r="206" spans="4:13" x14ac:dyDescent="0.25">
      <c r="F206" s="70"/>
      <c r="G206" s="70"/>
      <c r="H206" s="70"/>
      <c r="I206" s="70"/>
      <c r="J206" s="70"/>
      <c r="K206" s="70"/>
      <c r="L206" s="70"/>
      <c r="M206" s="70"/>
    </row>
    <row r="207" spans="4:13" x14ac:dyDescent="0.25">
      <c r="F207" s="70"/>
      <c r="G207" s="70"/>
      <c r="H207" s="70"/>
      <c r="I207" s="70"/>
      <c r="J207" s="70"/>
      <c r="K207" s="70"/>
      <c r="L207" s="70"/>
      <c r="M207" s="70"/>
    </row>
    <row r="208" spans="4:13" x14ac:dyDescent="0.25">
      <c r="F208" s="70"/>
      <c r="G208" s="70"/>
      <c r="H208" s="70"/>
      <c r="I208" s="70"/>
      <c r="J208" s="70"/>
      <c r="K208" s="70"/>
      <c r="L208" s="70"/>
      <c r="M208" s="70"/>
    </row>
    <row r="209" spans="6:13" x14ac:dyDescent="0.25">
      <c r="F209" s="70"/>
      <c r="G209" s="70"/>
      <c r="H209" s="70"/>
      <c r="I209" s="70"/>
      <c r="J209" s="70"/>
      <c r="K209" s="70"/>
      <c r="L209" s="70"/>
      <c r="M209" s="70"/>
    </row>
    <row r="210" spans="6:13" x14ac:dyDescent="0.25">
      <c r="F210" s="70"/>
      <c r="G210" s="70"/>
      <c r="H210" s="70"/>
      <c r="I210" s="70"/>
      <c r="J210" s="70"/>
      <c r="K210" s="70"/>
      <c r="L210" s="70"/>
      <c r="M210" s="70"/>
    </row>
    <row r="211" spans="6:13" x14ac:dyDescent="0.25">
      <c r="F211" s="70"/>
      <c r="G211" s="70"/>
      <c r="H211" s="70"/>
      <c r="I211" s="70"/>
      <c r="J211" s="70"/>
      <c r="K211" s="70"/>
      <c r="L211" s="70"/>
      <c r="M211" s="70"/>
    </row>
    <row r="212" spans="6:13" x14ac:dyDescent="0.25">
      <c r="F212" s="70"/>
      <c r="G212" s="70"/>
      <c r="H212" s="70"/>
      <c r="I212" s="70"/>
      <c r="J212" s="70"/>
      <c r="K212" s="70"/>
      <c r="L212" s="70"/>
      <c r="M212" s="70"/>
    </row>
    <row r="213" spans="6:13" x14ac:dyDescent="0.25">
      <c r="F213" s="70"/>
      <c r="G213" s="70"/>
      <c r="H213" s="70"/>
      <c r="I213" s="70"/>
      <c r="J213" s="70"/>
      <c r="K213" s="70"/>
      <c r="L213" s="70"/>
      <c r="M213" s="70"/>
    </row>
    <row r="214" spans="6:13" x14ac:dyDescent="0.25">
      <c r="F214" s="70"/>
      <c r="G214" s="70"/>
      <c r="H214" s="70"/>
      <c r="I214" s="70"/>
      <c r="J214" s="70"/>
      <c r="K214" s="70"/>
      <c r="L214" s="70"/>
      <c r="M214" s="70"/>
    </row>
    <row r="215" spans="6:13" x14ac:dyDescent="0.25">
      <c r="F215" s="70"/>
      <c r="G215" s="70"/>
      <c r="H215" s="70"/>
      <c r="I215" s="70"/>
      <c r="J215" s="70"/>
      <c r="K215" s="70"/>
      <c r="L215" s="70"/>
      <c r="M215" s="70"/>
    </row>
    <row r="216" spans="6:13" ht="12.75" customHeight="1" x14ac:dyDescent="0.25">
      <c r="F216" s="70"/>
      <c r="G216" s="70"/>
      <c r="H216" s="70"/>
      <c r="I216" s="70"/>
      <c r="J216" s="70"/>
      <c r="K216" s="70"/>
      <c r="L216" s="70"/>
      <c r="M216" s="70"/>
    </row>
    <row r="217" spans="6:13" x14ac:dyDescent="0.25">
      <c r="F217" s="70"/>
      <c r="G217" s="70"/>
      <c r="H217" s="70"/>
      <c r="I217" s="70"/>
      <c r="J217" s="70"/>
      <c r="K217" s="70"/>
      <c r="L217" s="70"/>
      <c r="M217" s="70"/>
    </row>
    <row r="218" spans="6:13" x14ac:dyDescent="0.25">
      <c r="F218" s="70"/>
      <c r="G218" s="70"/>
      <c r="H218" s="70"/>
      <c r="I218" s="70"/>
      <c r="J218" s="70"/>
      <c r="K218" s="70"/>
      <c r="L218" s="70"/>
      <c r="M218" s="70"/>
    </row>
    <row r="219" spans="6:13" x14ac:dyDescent="0.25">
      <c r="F219" s="70"/>
      <c r="G219" s="70"/>
      <c r="H219" s="70"/>
      <c r="I219" s="70"/>
      <c r="J219" s="70"/>
      <c r="K219" s="70"/>
      <c r="L219" s="70"/>
      <c r="M219" s="70"/>
    </row>
    <row r="220" spans="6:13" x14ac:dyDescent="0.25">
      <c r="F220" s="70"/>
      <c r="G220" s="70"/>
      <c r="H220" s="70"/>
      <c r="I220" s="70"/>
      <c r="J220" s="70"/>
      <c r="K220" s="70"/>
      <c r="L220" s="70"/>
      <c r="M220" s="70"/>
    </row>
    <row r="221" spans="6:13" x14ac:dyDescent="0.25">
      <c r="F221" s="70"/>
      <c r="G221" s="70"/>
      <c r="H221" s="70"/>
      <c r="I221" s="70"/>
      <c r="J221" s="70"/>
      <c r="K221" s="70"/>
      <c r="L221" s="70"/>
      <c r="M221" s="70"/>
    </row>
    <row r="222" spans="6:13" x14ac:dyDescent="0.25">
      <c r="F222" s="70"/>
      <c r="G222" s="70"/>
      <c r="H222" s="70"/>
      <c r="I222" s="70"/>
      <c r="J222" s="70"/>
      <c r="K222" s="70"/>
      <c r="L222" s="70"/>
      <c r="M222" s="70"/>
    </row>
    <row r="223" spans="6:13" x14ac:dyDescent="0.25">
      <c r="F223" s="70"/>
      <c r="G223" s="70"/>
      <c r="H223" s="70"/>
      <c r="I223" s="70"/>
      <c r="J223" s="70"/>
      <c r="K223" s="70"/>
      <c r="L223" s="70"/>
      <c r="M223" s="70"/>
    </row>
    <row r="224" spans="6:13" x14ac:dyDescent="0.25">
      <c r="F224" s="70"/>
      <c r="G224" s="70"/>
      <c r="H224" s="70"/>
      <c r="I224" s="70"/>
      <c r="J224" s="70"/>
      <c r="K224" s="70"/>
      <c r="L224" s="70"/>
      <c r="M224" s="70"/>
    </row>
    <row r="225" spans="6:13" x14ac:dyDescent="0.25">
      <c r="F225" s="70"/>
      <c r="G225" s="70"/>
      <c r="H225" s="70"/>
      <c r="I225" s="70"/>
      <c r="J225" s="70"/>
      <c r="K225" s="70"/>
      <c r="L225" s="70"/>
      <c r="M225" s="70"/>
    </row>
    <row r="226" spans="6:13" x14ac:dyDescent="0.25">
      <c r="F226" s="70"/>
      <c r="G226" s="70"/>
      <c r="H226" s="70"/>
      <c r="I226" s="70"/>
      <c r="J226" s="70"/>
      <c r="K226" s="70"/>
      <c r="L226" s="70"/>
      <c r="M226" s="70"/>
    </row>
    <row r="227" spans="6:13" x14ac:dyDescent="0.25">
      <c r="F227" s="70"/>
      <c r="G227" s="70"/>
      <c r="H227" s="70"/>
      <c r="I227" s="70"/>
      <c r="J227" s="70"/>
      <c r="K227" s="70"/>
      <c r="L227" s="70"/>
      <c r="M227" s="70"/>
    </row>
    <row r="228" spans="6:13" x14ac:dyDescent="0.25">
      <c r="F228" s="70"/>
      <c r="G228" s="70"/>
      <c r="H228" s="70"/>
      <c r="I228" s="70"/>
      <c r="J228" s="70"/>
      <c r="K228" s="70"/>
      <c r="L228" s="70"/>
      <c r="M228" s="70"/>
    </row>
    <row r="229" spans="6:13" x14ac:dyDescent="0.25">
      <c r="F229" s="70"/>
      <c r="G229" s="70"/>
      <c r="H229" s="70"/>
      <c r="I229" s="70"/>
      <c r="J229" s="70"/>
      <c r="K229" s="70"/>
      <c r="L229" s="70"/>
      <c r="M229" s="70"/>
    </row>
    <row r="230" spans="6:13" x14ac:dyDescent="0.25">
      <c r="F230" s="70"/>
      <c r="G230" s="70"/>
      <c r="H230" s="70"/>
      <c r="I230" s="70"/>
      <c r="J230" s="70"/>
      <c r="K230" s="70"/>
      <c r="L230" s="70"/>
      <c r="M230" s="70"/>
    </row>
    <row r="231" spans="6:13" x14ac:dyDescent="0.25">
      <c r="F231" s="70"/>
      <c r="G231" s="70"/>
      <c r="H231" s="70"/>
      <c r="I231" s="70"/>
      <c r="J231" s="70"/>
      <c r="K231" s="70"/>
      <c r="L231" s="70"/>
      <c r="M231" s="70"/>
    </row>
    <row r="232" spans="6:13" x14ac:dyDescent="0.25">
      <c r="F232" s="70"/>
      <c r="G232" s="70"/>
      <c r="H232" s="70"/>
      <c r="I232" s="70"/>
      <c r="J232" s="70"/>
      <c r="K232" s="70"/>
      <c r="L232" s="70"/>
      <c r="M232" s="70"/>
    </row>
    <row r="233" spans="6:13" x14ac:dyDescent="0.25">
      <c r="F233" s="70"/>
      <c r="G233" s="70"/>
      <c r="H233" s="70"/>
      <c r="I233" s="70"/>
      <c r="J233" s="70"/>
      <c r="K233" s="70"/>
      <c r="L233" s="70"/>
      <c r="M233" s="70"/>
    </row>
    <row r="234" spans="6:13" x14ac:dyDescent="0.25">
      <c r="F234" s="70"/>
      <c r="G234" s="70"/>
      <c r="H234" s="70"/>
      <c r="I234" s="70"/>
      <c r="J234" s="70"/>
      <c r="K234" s="70"/>
      <c r="L234" s="70"/>
      <c r="M234" s="70"/>
    </row>
    <row r="235" spans="6:13" x14ac:dyDescent="0.25">
      <c r="F235" s="70"/>
      <c r="G235" s="70"/>
      <c r="H235" s="70"/>
      <c r="I235" s="70"/>
      <c r="J235" s="70"/>
      <c r="K235" s="70"/>
      <c r="L235" s="70"/>
      <c r="M235" s="70"/>
    </row>
    <row r="236" spans="6:13" x14ac:dyDescent="0.25">
      <c r="F236" s="70"/>
      <c r="G236" s="70"/>
      <c r="H236" s="70"/>
      <c r="I236" s="70"/>
      <c r="J236" s="70"/>
      <c r="K236" s="70"/>
      <c r="L236" s="70"/>
      <c r="M236" s="70"/>
    </row>
    <row r="237" spans="6:13" x14ac:dyDescent="0.25">
      <c r="F237" s="70"/>
      <c r="G237" s="70"/>
      <c r="H237" s="70"/>
      <c r="I237" s="70"/>
      <c r="J237" s="70"/>
      <c r="K237" s="70"/>
      <c r="L237" s="70"/>
      <c r="M237" s="70"/>
    </row>
    <row r="238" spans="6:13" x14ac:dyDescent="0.25">
      <c r="F238" s="70"/>
      <c r="G238" s="70"/>
      <c r="H238" s="70"/>
      <c r="I238" s="70"/>
      <c r="J238" s="70"/>
      <c r="K238" s="70"/>
      <c r="L238" s="70"/>
      <c r="M238" s="70"/>
    </row>
    <row r="239" spans="6:13" x14ac:dyDescent="0.25">
      <c r="F239" s="70"/>
      <c r="G239" s="70"/>
      <c r="H239" s="70"/>
      <c r="I239" s="70"/>
      <c r="J239" s="70"/>
      <c r="K239" s="70"/>
      <c r="L239" s="70"/>
      <c r="M239" s="70"/>
    </row>
    <row r="240" spans="6:13" x14ac:dyDescent="0.25">
      <c r="F240" s="70"/>
      <c r="G240" s="70"/>
      <c r="H240" s="70"/>
      <c r="I240" s="70"/>
      <c r="J240" s="70"/>
      <c r="K240" s="70"/>
      <c r="L240" s="70"/>
      <c r="M240" s="70"/>
    </row>
    <row r="241" spans="6:13" x14ac:dyDescent="0.25">
      <c r="F241" s="70"/>
      <c r="G241" s="70"/>
      <c r="H241" s="70"/>
      <c r="I241" s="70"/>
      <c r="J241" s="70"/>
      <c r="K241" s="70"/>
      <c r="L241" s="70"/>
      <c r="M241" s="70"/>
    </row>
    <row r="242" spans="6:13" x14ac:dyDescent="0.25">
      <c r="F242" s="70"/>
      <c r="G242" s="70"/>
      <c r="H242" s="70"/>
      <c r="I242" s="70"/>
      <c r="J242" s="70"/>
      <c r="K242" s="70"/>
      <c r="L242" s="70"/>
      <c r="M242" s="70"/>
    </row>
    <row r="243" spans="6:13" x14ac:dyDescent="0.25">
      <c r="F243" s="70"/>
      <c r="G243" s="70"/>
      <c r="H243" s="70"/>
      <c r="I243" s="70"/>
      <c r="J243" s="70"/>
      <c r="K243" s="70"/>
      <c r="L243" s="70"/>
      <c r="M243" s="70"/>
    </row>
    <row r="244" spans="6:13" x14ac:dyDescent="0.25">
      <c r="F244" s="70"/>
      <c r="G244" s="70"/>
      <c r="H244" s="70"/>
      <c r="I244" s="70"/>
      <c r="J244" s="70"/>
      <c r="K244" s="70"/>
      <c r="L244" s="70"/>
      <c r="M244" s="70"/>
    </row>
    <row r="245" spans="6:13" x14ac:dyDescent="0.25">
      <c r="F245" s="70"/>
      <c r="G245" s="70"/>
      <c r="H245" s="70"/>
      <c r="I245" s="70"/>
      <c r="J245" s="70"/>
      <c r="K245" s="70"/>
      <c r="L245" s="70"/>
      <c r="M245" s="70"/>
    </row>
    <row r="246" spans="6:13" x14ac:dyDescent="0.25">
      <c r="F246" s="70"/>
      <c r="G246" s="70"/>
      <c r="H246" s="70"/>
      <c r="I246" s="70"/>
      <c r="J246" s="70"/>
      <c r="K246" s="70"/>
      <c r="L246" s="70"/>
      <c r="M246" s="70"/>
    </row>
    <row r="247" spans="6:13" x14ac:dyDescent="0.25">
      <c r="F247" s="70"/>
      <c r="G247" s="70"/>
      <c r="H247" s="70"/>
      <c r="I247" s="70"/>
      <c r="J247" s="70"/>
      <c r="K247" s="70"/>
      <c r="L247" s="70"/>
      <c r="M247" s="70"/>
    </row>
    <row r="248" spans="6:13" x14ac:dyDescent="0.25">
      <c r="F248" s="70"/>
      <c r="G248" s="70"/>
      <c r="H248" s="70"/>
      <c r="I248" s="70"/>
      <c r="J248" s="70"/>
      <c r="K248" s="70"/>
      <c r="L248" s="70"/>
      <c r="M248" s="70"/>
    </row>
    <row r="249" spans="6:13" x14ac:dyDescent="0.25">
      <c r="F249" s="70"/>
      <c r="G249" s="70"/>
      <c r="H249" s="70"/>
      <c r="I249" s="70"/>
      <c r="J249" s="70"/>
      <c r="K249" s="70"/>
      <c r="L249" s="70"/>
      <c r="M249" s="70"/>
    </row>
    <row r="250" spans="6:13" x14ac:dyDescent="0.25">
      <c r="F250" s="70"/>
      <c r="G250" s="70"/>
      <c r="H250" s="70"/>
      <c r="I250" s="70"/>
      <c r="J250" s="70"/>
      <c r="K250" s="70"/>
      <c r="L250" s="70"/>
      <c r="M250" s="70"/>
    </row>
    <row r="251" spans="6:13" x14ac:dyDescent="0.25">
      <c r="F251" s="70"/>
      <c r="G251" s="70"/>
      <c r="H251" s="70"/>
      <c r="I251" s="70"/>
      <c r="J251" s="70"/>
      <c r="K251" s="70"/>
      <c r="L251" s="70"/>
      <c r="M251" s="70"/>
    </row>
    <row r="252" spans="6:13" x14ac:dyDescent="0.25">
      <c r="F252" s="70"/>
      <c r="G252" s="70"/>
      <c r="H252" s="70"/>
      <c r="I252" s="70"/>
      <c r="J252" s="70"/>
      <c r="K252" s="70"/>
      <c r="L252" s="70"/>
      <c r="M252" s="70"/>
    </row>
    <row r="253" spans="6:13" x14ac:dyDescent="0.25">
      <c r="F253" s="70"/>
      <c r="G253" s="70"/>
      <c r="H253" s="70"/>
      <c r="I253" s="70"/>
      <c r="J253" s="70"/>
      <c r="K253" s="70"/>
      <c r="L253" s="70"/>
      <c r="M253" s="70"/>
    </row>
    <row r="254" spans="6:13" x14ac:dyDescent="0.25">
      <c r="F254" s="70"/>
      <c r="G254" s="70"/>
      <c r="H254" s="70"/>
      <c r="I254" s="70"/>
      <c r="J254" s="70"/>
      <c r="K254" s="70"/>
      <c r="L254" s="70"/>
      <c r="M254" s="70"/>
    </row>
    <row r="255" spans="6:13" x14ac:dyDescent="0.25">
      <c r="F255" s="70"/>
      <c r="G255" s="70"/>
      <c r="H255" s="70"/>
      <c r="I255" s="70"/>
      <c r="J255" s="70"/>
      <c r="K255" s="70"/>
      <c r="L255" s="70"/>
      <c r="M255" s="70"/>
    </row>
    <row r="256" spans="6:13" x14ac:dyDescent="0.25">
      <c r="F256" s="70"/>
      <c r="G256" s="70"/>
      <c r="H256" s="70"/>
      <c r="I256" s="70"/>
      <c r="J256" s="70"/>
      <c r="K256" s="70"/>
      <c r="L256" s="70"/>
      <c r="M256" s="70"/>
    </row>
    <row r="257" spans="6:13" x14ac:dyDescent="0.25">
      <c r="F257" s="70"/>
      <c r="G257" s="70"/>
      <c r="H257" s="70"/>
      <c r="I257" s="70"/>
      <c r="J257" s="70"/>
      <c r="K257" s="70"/>
      <c r="L257" s="70"/>
      <c r="M257" s="70"/>
    </row>
    <row r="258" spans="6:13" x14ac:dyDescent="0.25">
      <c r="F258" s="70"/>
      <c r="G258" s="70"/>
      <c r="H258" s="70"/>
      <c r="I258" s="70"/>
      <c r="J258" s="70"/>
      <c r="K258" s="70"/>
      <c r="L258" s="70"/>
      <c r="M258" s="70"/>
    </row>
    <row r="259" spans="6:13" x14ac:dyDescent="0.25">
      <c r="F259" s="70"/>
      <c r="G259" s="70"/>
      <c r="H259" s="70"/>
      <c r="I259" s="70"/>
      <c r="J259" s="70"/>
      <c r="K259" s="70"/>
      <c r="L259" s="70"/>
      <c r="M259" s="70"/>
    </row>
    <row r="260" spans="6:13" x14ac:dyDescent="0.25">
      <c r="F260" s="70"/>
      <c r="G260" s="70"/>
      <c r="H260" s="70"/>
      <c r="I260" s="70"/>
      <c r="J260" s="70"/>
      <c r="K260" s="70"/>
      <c r="L260" s="70"/>
      <c r="M260" s="70"/>
    </row>
    <row r="261" spans="6:13" x14ac:dyDescent="0.25">
      <c r="F261" s="70"/>
      <c r="G261" s="70"/>
      <c r="H261" s="70"/>
      <c r="I261" s="70"/>
      <c r="J261" s="70"/>
      <c r="K261" s="70"/>
      <c r="L261" s="70"/>
      <c r="M261" s="70"/>
    </row>
    <row r="262" spans="6:13" x14ac:dyDescent="0.25">
      <c r="F262" s="70"/>
      <c r="G262" s="70"/>
      <c r="H262" s="70"/>
      <c r="I262" s="70"/>
      <c r="J262" s="70"/>
      <c r="K262" s="70"/>
      <c r="L262" s="70"/>
      <c r="M262" s="70"/>
    </row>
    <row r="263" spans="6:13" x14ac:dyDescent="0.25">
      <c r="F263" s="70"/>
      <c r="G263" s="70"/>
      <c r="H263" s="70"/>
      <c r="I263" s="70"/>
      <c r="J263" s="70"/>
      <c r="K263" s="70"/>
      <c r="L263" s="70"/>
      <c r="M263" s="70"/>
    </row>
    <row r="264" spans="6:13" x14ac:dyDescent="0.25">
      <c r="F264" s="70"/>
      <c r="G264" s="70"/>
      <c r="H264" s="70"/>
      <c r="I264" s="70"/>
      <c r="J264" s="70"/>
      <c r="K264" s="70"/>
      <c r="L264" s="70"/>
      <c r="M264" s="70"/>
    </row>
    <row r="265" spans="6:13" x14ac:dyDescent="0.25">
      <c r="F265" s="70"/>
      <c r="G265" s="70"/>
      <c r="H265" s="70"/>
      <c r="I265" s="70"/>
      <c r="J265" s="70"/>
      <c r="K265" s="70"/>
      <c r="L265" s="70"/>
      <c r="M265" s="70"/>
    </row>
    <row r="266" spans="6:13" x14ac:dyDescent="0.25">
      <c r="F266" s="70"/>
      <c r="G266" s="70"/>
      <c r="H266" s="70"/>
      <c r="I266" s="70"/>
      <c r="J266" s="70"/>
      <c r="K266" s="70"/>
      <c r="L266" s="70"/>
      <c r="M266" s="70"/>
    </row>
    <row r="267" spans="6:13" x14ac:dyDescent="0.25">
      <c r="F267" s="70"/>
      <c r="G267" s="70"/>
      <c r="H267" s="70"/>
      <c r="I267" s="70"/>
      <c r="J267" s="70"/>
      <c r="K267" s="70"/>
      <c r="L267" s="70"/>
      <c r="M267" s="70"/>
    </row>
    <row r="268" spans="6:13" x14ac:dyDescent="0.25">
      <c r="F268" s="70"/>
      <c r="G268" s="70"/>
      <c r="H268" s="70"/>
      <c r="I268" s="70"/>
      <c r="J268" s="70"/>
      <c r="K268" s="70"/>
      <c r="L268" s="70"/>
      <c r="M268" s="70"/>
    </row>
    <row r="269" spans="6:13" x14ac:dyDescent="0.25">
      <c r="F269" s="70"/>
      <c r="G269" s="70"/>
      <c r="H269" s="70"/>
      <c r="I269" s="70"/>
      <c r="J269" s="70"/>
      <c r="K269" s="70"/>
      <c r="L269" s="70"/>
      <c r="M269" s="70"/>
    </row>
    <row r="270" spans="6:13" x14ac:dyDescent="0.25">
      <c r="F270" s="70"/>
      <c r="G270" s="70"/>
      <c r="H270" s="70"/>
      <c r="I270" s="70"/>
      <c r="J270" s="70"/>
      <c r="K270" s="70"/>
      <c r="L270" s="70"/>
      <c r="M270" s="70"/>
    </row>
    <row r="271" spans="6:13" x14ac:dyDescent="0.25">
      <c r="F271" s="70"/>
      <c r="G271" s="70"/>
      <c r="H271" s="70"/>
      <c r="I271" s="70"/>
      <c r="J271" s="70"/>
      <c r="K271" s="70"/>
      <c r="L271" s="70"/>
      <c r="M271" s="70"/>
    </row>
    <row r="272" spans="6:13" x14ac:dyDescent="0.25">
      <c r="F272" s="70"/>
      <c r="G272" s="70"/>
      <c r="H272" s="70"/>
      <c r="I272" s="70"/>
      <c r="J272" s="70"/>
      <c r="K272" s="70"/>
      <c r="L272" s="70"/>
      <c r="M272" s="70"/>
    </row>
    <row r="273" spans="6:13" x14ac:dyDescent="0.25">
      <c r="F273" s="70"/>
      <c r="G273" s="70"/>
      <c r="H273" s="70"/>
      <c r="I273" s="70"/>
      <c r="J273" s="70"/>
      <c r="K273" s="70"/>
      <c r="L273" s="70"/>
      <c r="M273" s="70"/>
    </row>
  </sheetData>
  <sheetProtection password="E033" sheet="1" objects="1" scenarios="1"/>
  <mergeCells count="2">
    <mergeCell ref="C19:H19"/>
    <mergeCell ref="C123:H12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3"/>
  <sheetViews>
    <sheetView topLeftCell="A12" zoomScaleNormal="100" workbookViewId="0">
      <pane ySplit="9" topLeftCell="A21" activePane="bottomLeft" state="frozen"/>
      <selection activeCell="A12" sqref="A12"/>
      <selection pane="bottomLeft" activeCell="C15" sqref="C15"/>
    </sheetView>
  </sheetViews>
  <sheetFormatPr defaultRowHeight="15" x14ac:dyDescent="0.25"/>
  <cols>
    <col min="1" max="1" width="8.42578125" style="69" customWidth="1"/>
    <col min="2" max="2" width="12.28515625" style="69" customWidth="1"/>
    <col min="3" max="3" width="10.42578125" style="69" customWidth="1"/>
    <col min="4" max="9" width="10.7109375" style="69" customWidth="1"/>
    <col min="10" max="16384" width="9.140625" style="69"/>
  </cols>
  <sheetData>
    <row r="1" spans="2:8" hidden="1" x14ac:dyDescent="0.25"/>
    <row r="2" spans="2:8" hidden="1" x14ac:dyDescent="0.25"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69" t="s">
        <v>5</v>
      </c>
      <c r="H2" s="69" t="s">
        <v>6</v>
      </c>
    </row>
    <row r="3" spans="2:8" hidden="1" x14ac:dyDescent="0.25">
      <c r="B3" s="92">
        <v>38825</v>
      </c>
      <c r="C3" s="69" t="s">
        <v>41</v>
      </c>
      <c r="D3" s="69">
        <f>SUM(C15)</f>
        <v>75</v>
      </c>
      <c r="E3" s="69">
        <f>SUM(C16)</f>
        <v>65</v>
      </c>
      <c r="F3" s="69">
        <f>SUM(C17)</f>
        <v>20</v>
      </c>
      <c r="G3" s="69">
        <f>ROUND(+(D3-E3)/LN((D3-F3)/(E3-F3)),1)</f>
        <v>49.8</v>
      </c>
      <c r="H3" s="69">
        <f>ROUND(1/((LN((D3-F3)/(E3-F3))*49.33)/(D3-E3))^1.28,2)</f>
        <v>1.01</v>
      </c>
    </row>
    <row r="4" spans="2:8" hidden="1" x14ac:dyDescent="0.25">
      <c r="B4" s="69" t="s">
        <v>8</v>
      </c>
      <c r="H4" s="69">
        <f>ROUND(((LN((D3-F3)/(E3-F3))*49.33)/(D3-E3))^1.28,2)</f>
        <v>0.99</v>
      </c>
    </row>
    <row r="5" spans="2:8" hidden="1" x14ac:dyDescent="0.25"/>
    <row r="6" spans="2:8" hidden="1" x14ac:dyDescent="0.25">
      <c r="D6" s="69" t="s">
        <v>38</v>
      </c>
    </row>
    <row r="7" spans="2:8" hidden="1" x14ac:dyDescent="0.25">
      <c r="C7" s="69" t="s">
        <v>10</v>
      </c>
      <c r="D7" s="93">
        <v>14.548</v>
      </c>
    </row>
    <row r="8" spans="2:8" hidden="1" x14ac:dyDescent="0.25">
      <c r="C8" s="69" t="s">
        <v>11</v>
      </c>
      <c r="D8" s="94">
        <v>0.64946999999999999</v>
      </c>
      <c r="E8" s="2"/>
    </row>
    <row r="9" spans="2:8" ht="15.75" hidden="1" thickBot="1" x14ac:dyDescent="0.3">
      <c r="C9" s="69" t="s">
        <v>12</v>
      </c>
      <c r="D9" s="95">
        <v>1.256</v>
      </c>
      <c r="E9" s="2"/>
    </row>
    <row r="10" spans="2:8" ht="15.75" hidden="1" thickBot="1" x14ac:dyDescent="0.3">
      <c r="C10" s="69" t="s">
        <v>13</v>
      </c>
      <c r="D10" s="96">
        <v>9.2469999999999997E-2</v>
      </c>
      <c r="E10" s="2" t="s">
        <v>14</v>
      </c>
    </row>
    <row r="11" spans="2:8" hidden="1" x14ac:dyDescent="0.25">
      <c r="C11" s="69" t="s">
        <v>15</v>
      </c>
      <c r="D11" s="107">
        <v>0</v>
      </c>
      <c r="E11" s="2"/>
    </row>
    <row r="12" spans="2:8" ht="19.5" customHeight="1" x14ac:dyDescent="0.25">
      <c r="B12" s="80" t="s">
        <v>42</v>
      </c>
      <c r="C12" s="98"/>
      <c r="D12" s="98"/>
      <c r="E12" s="4"/>
      <c r="H12" s="2"/>
    </row>
    <row r="13" spans="2:8" ht="12.75" customHeight="1" x14ac:dyDescent="0.25">
      <c r="B13" s="58" t="s">
        <v>16</v>
      </c>
      <c r="H13" s="2"/>
    </row>
    <row r="14" spans="2:8" ht="39.75" customHeight="1" thickBot="1" x14ac:dyDescent="0.3">
      <c r="B14" s="5"/>
      <c r="C14" s="5"/>
      <c r="D14" s="2"/>
      <c r="E14" s="2"/>
      <c r="F14" s="6"/>
      <c r="G14" s="2"/>
      <c r="H14" s="2"/>
    </row>
    <row r="15" spans="2:8" ht="21" thickBot="1" x14ac:dyDescent="0.35">
      <c r="B15" s="7" t="s">
        <v>2</v>
      </c>
      <c r="C15" s="79">
        <v>75</v>
      </c>
      <c r="D15" s="8" t="s">
        <v>17</v>
      </c>
      <c r="E15" s="2" t="s">
        <v>18</v>
      </c>
      <c r="F15" s="2"/>
      <c r="G15" s="2"/>
      <c r="H15" s="2"/>
    </row>
    <row r="16" spans="2:8" ht="21" thickBot="1" x14ac:dyDescent="0.35">
      <c r="B16" s="9" t="s">
        <v>3</v>
      </c>
      <c r="C16" s="79">
        <v>65</v>
      </c>
      <c r="D16" s="10" t="s">
        <v>17</v>
      </c>
      <c r="E16" s="2" t="s">
        <v>19</v>
      </c>
      <c r="F16" s="2"/>
      <c r="G16" s="2">
        <f>K19</f>
        <v>0</v>
      </c>
      <c r="H16" s="2"/>
    </row>
    <row r="17" spans="1:12" ht="21" thickBot="1" x14ac:dyDescent="0.35">
      <c r="B17" s="11" t="s">
        <v>20</v>
      </c>
      <c r="C17" s="79">
        <v>20</v>
      </c>
      <c r="D17" s="12" t="s">
        <v>17</v>
      </c>
      <c r="E17" s="2" t="s">
        <v>5</v>
      </c>
      <c r="F17" s="2"/>
      <c r="G17" s="2">
        <f>G3</f>
        <v>49.8</v>
      </c>
      <c r="H17" s="2"/>
    </row>
    <row r="18" spans="1:12" ht="34.5" customHeight="1" thickBot="1" x14ac:dyDescent="0.45">
      <c r="A18" s="14" t="s">
        <v>50</v>
      </c>
      <c r="B18" s="2"/>
      <c r="C18" s="58"/>
      <c r="D18" s="58"/>
      <c r="E18" s="2"/>
      <c r="F18" s="2"/>
      <c r="G18" s="2"/>
      <c r="H18" s="2"/>
    </row>
    <row r="19" spans="1:12" ht="25.5" customHeight="1" x14ac:dyDescent="0.3">
      <c r="A19" s="46" t="s">
        <v>22</v>
      </c>
      <c r="B19" s="47" t="s">
        <v>23</v>
      </c>
      <c r="C19" s="111" t="s">
        <v>30</v>
      </c>
      <c r="D19" s="112"/>
      <c r="E19" s="112"/>
      <c r="F19" s="112"/>
      <c r="G19" s="112"/>
      <c r="H19" s="113"/>
    </row>
    <row r="20" spans="1:12" ht="15.75" customHeight="1" thickBot="1" x14ac:dyDescent="0.3">
      <c r="A20" s="45" t="s">
        <v>25</v>
      </c>
      <c r="B20" s="45" t="s">
        <v>26</v>
      </c>
      <c r="C20" s="73" t="s">
        <v>46</v>
      </c>
      <c r="D20" s="55" t="s">
        <v>43</v>
      </c>
      <c r="E20" s="55" t="s">
        <v>44</v>
      </c>
      <c r="F20" s="55" t="s">
        <v>45</v>
      </c>
      <c r="G20" s="55" t="s">
        <v>47</v>
      </c>
      <c r="H20" s="55" t="s">
        <v>48</v>
      </c>
      <c r="I20" s="17"/>
      <c r="J20" s="70"/>
      <c r="K20" s="70"/>
      <c r="L20" s="70"/>
    </row>
    <row r="21" spans="1:12" ht="15.75" customHeight="1" x14ac:dyDescent="0.25">
      <c r="A21" s="45">
        <v>1</v>
      </c>
      <c r="B21" s="45">
        <f t="shared" ref="B21:B52" si="0">SUM(A21*37.5)</f>
        <v>37.5</v>
      </c>
      <c r="C21" s="34">
        <f t="shared" ref="C21:H52" si="1">ROUND((50/49.8*($D$7*(C$20/1000)^$D$8*$G$3^($D$9+$D$10*C$20/1000)*EXP(-$D$11*($B21*1.2)/C$20)))*($B21*1.2)/1000,0)*1.025</f>
        <v>46.124999999999993</v>
      </c>
      <c r="D21" s="34">
        <f t="shared" si="1"/>
        <v>62.524999999999991</v>
      </c>
      <c r="E21" s="34">
        <f t="shared" si="1"/>
        <v>69.699999999999989</v>
      </c>
      <c r="F21" s="34">
        <f t="shared" si="1"/>
        <v>79.949999999999989</v>
      </c>
      <c r="G21" s="34">
        <f t="shared" si="1"/>
        <v>98.399999999999991</v>
      </c>
      <c r="H21" s="34">
        <f t="shared" si="1"/>
        <v>129.14999999999998</v>
      </c>
      <c r="I21" s="17"/>
      <c r="J21" s="70"/>
      <c r="K21" s="70"/>
      <c r="L21" s="70"/>
    </row>
    <row r="22" spans="1:12" ht="15.75" customHeight="1" x14ac:dyDescent="0.25">
      <c r="A22" s="45">
        <v>2</v>
      </c>
      <c r="B22" s="45">
        <f t="shared" si="0"/>
        <v>75</v>
      </c>
      <c r="C22" s="34">
        <f t="shared" si="1"/>
        <v>93.274999999999991</v>
      </c>
      <c r="D22" s="34">
        <f t="shared" si="1"/>
        <v>125.04999999999998</v>
      </c>
      <c r="E22" s="34">
        <f t="shared" si="1"/>
        <v>139.39999999999998</v>
      </c>
      <c r="F22" s="34">
        <f t="shared" si="1"/>
        <v>159.89999999999998</v>
      </c>
      <c r="G22" s="34">
        <f t="shared" si="1"/>
        <v>195.77499999999998</v>
      </c>
      <c r="H22" s="34">
        <f t="shared" si="1"/>
        <v>259.32499999999999</v>
      </c>
      <c r="I22" s="17"/>
      <c r="J22" s="70"/>
      <c r="K22" s="70"/>
      <c r="L22" s="70"/>
    </row>
    <row r="23" spans="1:12" ht="15.75" customHeight="1" x14ac:dyDescent="0.25">
      <c r="A23" s="45">
        <v>3</v>
      </c>
      <c r="B23" s="45">
        <f t="shared" si="0"/>
        <v>112.5</v>
      </c>
      <c r="C23" s="34">
        <f t="shared" si="1"/>
        <v>139.39999999999998</v>
      </c>
      <c r="D23" s="34">
        <f t="shared" si="1"/>
        <v>188.6</v>
      </c>
      <c r="E23" s="34">
        <f t="shared" si="1"/>
        <v>209.1</v>
      </c>
      <c r="F23" s="34">
        <f t="shared" si="1"/>
        <v>240.87499999999997</v>
      </c>
      <c r="G23" s="34">
        <f t="shared" si="1"/>
        <v>294.17499999999995</v>
      </c>
      <c r="H23" s="34">
        <f t="shared" si="1"/>
        <v>388.47499999999997</v>
      </c>
      <c r="I23" s="17"/>
      <c r="J23" s="70"/>
      <c r="K23" s="70"/>
      <c r="L23" s="70"/>
    </row>
    <row r="24" spans="1:12" ht="15.75" customHeight="1" x14ac:dyDescent="0.25">
      <c r="A24" s="45">
        <v>4</v>
      </c>
      <c r="B24" s="45">
        <f t="shared" si="0"/>
        <v>150</v>
      </c>
      <c r="C24" s="34">
        <f t="shared" si="1"/>
        <v>186.54999999999998</v>
      </c>
      <c r="D24" s="34">
        <f t="shared" si="1"/>
        <v>251.12499999999997</v>
      </c>
      <c r="E24" s="34">
        <f t="shared" si="1"/>
        <v>278.79999999999995</v>
      </c>
      <c r="F24" s="34">
        <f t="shared" si="1"/>
        <v>320.82499999999999</v>
      </c>
      <c r="G24" s="34">
        <f t="shared" si="1"/>
        <v>392.57499999999999</v>
      </c>
      <c r="H24" s="34">
        <f t="shared" si="1"/>
        <v>518.65</v>
      </c>
      <c r="I24" s="17"/>
      <c r="J24" s="70"/>
      <c r="K24" s="70"/>
      <c r="L24" s="70"/>
    </row>
    <row r="25" spans="1:12" ht="15.75" customHeight="1" x14ac:dyDescent="0.25">
      <c r="A25" s="45">
        <v>5</v>
      </c>
      <c r="B25" s="45">
        <f t="shared" si="0"/>
        <v>187.5</v>
      </c>
      <c r="C25" s="34">
        <f t="shared" si="1"/>
        <v>232.67499999999998</v>
      </c>
      <c r="D25" s="34">
        <f t="shared" si="1"/>
        <v>313.64999999999998</v>
      </c>
      <c r="E25" s="34">
        <f t="shared" si="1"/>
        <v>348.49999999999994</v>
      </c>
      <c r="F25" s="34">
        <f t="shared" si="1"/>
        <v>400.77499999999998</v>
      </c>
      <c r="G25" s="34">
        <f t="shared" si="1"/>
        <v>489.94999999999993</v>
      </c>
      <c r="H25" s="34">
        <f t="shared" si="1"/>
        <v>647.79999999999995</v>
      </c>
      <c r="I25" s="17"/>
      <c r="J25" s="70"/>
      <c r="K25" s="70"/>
      <c r="L25" s="70"/>
    </row>
    <row r="26" spans="1:12" ht="15.75" customHeight="1" x14ac:dyDescent="0.25">
      <c r="A26" s="45">
        <v>6</v>
      </c>
      <c r="B26" s="45">
        <f t="shared" si="0"/>
        <v>225</v>
      </c>
      <c r="C26" s="34">
        <f t="shared" si="1"/>
        <v>278.79999999999995</v>
      </c>
      <c r="D26" s="34">
        <f t="shared" si="1"/>
        <v>376.17499999999995</v>
      </c>
      <c r="E26" s="34">
        <f t="shared" si="1"/>
        <v>418.2</v>
      </c>
      <c r="F26" s="34">
        <f t="shared" si="1"/>
        <v>480.72499999999997</v>
      </c>
      <c r="G26" s="34">
        <f t="shared" si="1"/>
        <v>588.34999999999991</v>
      </c>
      <c r="H26" s="34">
        <f t="shared" si="1"/>
        <v>777.97499999999991</v>
      </c>
      <c r="I26" s="17"/>
      <c r="J26" s="70"/>
      <c r="K26" s="70"/>
      <c r="L26" s="70"/>
    </row>
    <row r="27" spans="1:12" ht="15.75" customHeight="1" x14ac:dyDescent="0.25">
      <c r="A27" s="45">
        <v>7</v>
      </c>
      <c r="B27" s="45">
        <f t="shared" si="0"/>
        <v>262.5</v>
      </c>
      <c r="C27" s="34">
        <f t="shared" si="1"/>
        <v>325.95</v>
      </c>
      <c r="D27" s="34">
        <f t="shared" si="1"/>
        <v>439.72499999999997</v>
      </c>
      <c r="E27" s="34">
        <f t="shared" si="1"/>
        <v>487.9</v>
      </c>
      <c r="F27" s="34">
        <f t="shared" si="1"/>
        <v>560.67499999999995</v>
      </c>
      <c r="G27" s="34">
        <f t="shared" si="1"/>
        <v>686.74999999999989</v>
      </c>
      <c r="H27" s="34">
        <f t="shared" si="1"/>
        <v>907.12499999999989</v>
      </c>
      <c r="I27" s="17"/>
      <c r="J27" s="70"/>
      <c r="K27" s="70"/>
      <c r="L27" s="70"/>
    </row>
    <row r="28" spans="1:12" ht="15.75" customHeight="1" x14ac:dyDescent="0.25">
      <c r="A28" s="45">
        <v>8</v>
      </c>
      <c r="B28" s="45">
        <f t="shared" si="0"/>
        <v>300</v>
      </c>
      <c r="C28" s="34">
        <f t="shared" si="1"/>
        <v>372.07499999999999</v>
      </c>
      <c r="D28" s="34">
        <f t="shared" si="1"/>
        <v>502.24999999999994</v>
      </c>
      <c r="E28" s="34">
        <f t="shared" si="1"/>
        <v>557.59999999999991</v>
      </c>
      <c r="F28" s="34">
        <f t="shared" si="1"/>
        <v>641.65</v>
      </c>
      <c r="G28" s="34">
        <f t="shared" si="1"/>
        <v>784.12499999999989</v>
      </c>
      <c r="H28" s="34">
        <f t="shared" si="1"/>
        <v>1037.3</v>
      </c>
      <c r="I28" s="17"/>
      <c r="J28" s="70"/>
      <c r="K28" s="70"/>
      <c r="L28" s="70"/>
    </row>
    <row r="29" spans="1:12" ht="15.75" customHeight="1" x14ac:dyDescent="0.25">
      <c r="A29" s="45">
        <v>9</v>
      </c>
      <c r="B29" s="45">
        <f t="shared" si="0"/>
        <v>337.5</v>
      </c>
      <c r="C29" s="34">
        <f t="shared" si="1"/>
        <v>419.22499999999997</v>
      </c>
      <c r="D29" s="34">
        <f t="shared" si="1"/>
        <v>564.77499999999998</v>
      </c>
      <c r="E29" s="34">
        <f t="shared" si="1"/>
        <v>627.29999999999995</v>
      </c>
      <c r="F29" s="34">
        <f t="shared" si="1"/>
        <v>721.59999999999991</v>
      </c>
      <c r="G29" s="34">
        <f t="shared" si="1"/>
        <v>882.52499999999998</v>
      </c>
      <c r="H29" s="34">
        <f t="shared" si="1"/>
        <v>1166.4499999999998</v>
      </c>
      <c r="I29" s="17"/>
      <c r="J29" s="70"/>
      <c r="K29" s="70"/>
      <c r="L29" s="70"/>
    </row>
    <row r="30" spans="1:12" ht="15.75" customHeight="1" x14ac:dyDescent="0.25">
      <c r="A30" s="45">
        <v>10</v>
      </c>
      <c r="B30" s="45">
        <f t="shared" si="0"/>
        <v>375</v>
      </c>
      <c r="C30" s="34">
        <f t="shared" si="1"/>
        <v>465.34999999999997</v>
      </c>
      <c r="D30" s="34">
        <f t="shared" si="1"/>
        <v>627.29999999999995</v>
      </c>
      <c r="E30" s="34">
        <f t="shared" si="1"/>
        <v>696.99999999999989</v>
      </c>
      <c r="F30" s="34">
        <f t="shared" si="1"/>
        <v>801.55</v>
      </c>
      <c r="G30" s="34">
        <f t="shared" si="1"/>
        <v>979.89999999999986</v>
      </c>
      <c r="H30" s="34">
        <f t="shared" si="1"/>
        <v>1296.625</v>
      </c>
      <c r="I30" s="17"/>
      <c r="J30" s="70"/>
      <c r="K30" s="70"/>
      <c r="L30" s="70"/>
    </row>
    <row r="31" spans="1:12" ht="15.75" customHeight="1" x14ac:dyDescent="0.25">
      <c r="A31" s="45">
        <v>11</v>
      </c>
      <c r="B31" s="45">
        <f t="shared" si="0"/>
        <v>412.5</v>
      </c>
      <c r="C31" s="34">
        <f t="shared" si="1"/>
        <v>511.47499999999997</v>
      </c>
      <c r="D31" s="34">
        <f t="shared" si="1"/>
        <v>690.84999999999991</v>
      </c>
      <c r="E31" s="34">
        <f t="shared" si="1"/>
        <v>766.69999999999993</v>
      </c>
      <c r="F31" s="34">
        <f t="shared" si="1"/>
        <v>881.49999999999989</v>
      </c>
      <c r="G31" s="34">
        <f t="shared" si="1"/>
        <v>1078.3</v>
      </c>
      <c r="H31" s="34">
        <f t="shared" si="1"/>
        <v>1425.7749999999999</v>
      </c>
      <c r="I31" s="17"/>
      <c r="J31" s="70"/>
      <c r="K31" s="70"/>
      <c r="L31" s="70"/>
    </row>
    <row r="32" spans="1:12" ht="15.75" customHeight="1" x14ac:dyDescent="0.25">
      <c r="A32" s="45">
        <v>12</v>
      </c>
      <c r="B32" s="45">
        <f t="shared" si="0"/>
        <v>450</v>
      </c>
      <c r="C32" s="34">
        <f t="shared" si="1"/>
        <v>558.625</v>
      </c>
      <c r="D32" s="34">
        <f t="shared" si="1"/>
        <v>753.37499999999989</v>
      </c>
      <c r="E32" s="34">
        <f t="shared" si="1"/>
        <v>836.4</v>
      </c>
      <c r="F32" s="34">
        <f t="shared" si="1"/>
        <v>961.44999999999993</v>
      </c>
      <c r="G32" s="34">
        <f t="shared" si="1"/>
        <v>1176.6999999999998</v>
      </c>
      <c r="H32" s="34">
        <f t="shared" si="1"/>
        <v>1555.9499999999998</v>
      </c>
      <c r="I32" s="17"/>
      <c r="J32" s="70"/>
      <c r="K32" s="70"/>
      <c r="L32" s="70"/>
    </row>
    <row r="33" spans="1:12" ht="15.75" customHeight="1" x14ac:dyDescent="0.25">
      <c r="A33" s="45">
        <v>13</v>
      </c>
      <c r="B33" s="45">
        <f t="shared" si="0"/>
        <v>487.5</v>
      </c>
      <c r="C33" s="34">
        <f t="shared" si="1"/>
        <v>604.75</v>
      </c>
      <c r="D33" s="34">
        <f t="shared" si="1"/>
        <v>815.9</v>
      </c>
      <c r="E33" s="34">
        <f t="shared" si="1"/>
        <v>906.09999999999991</v>
      </c>
      <c r="F33" s="34">
        <f t="shared" si="1"/>
        <v>1042.425</v>
      </c>
      <c r="G33" s="34">
        <f t="shared" si="1"/>
        <v>1274.0749999999998</v>
      </c>
      <c r="H33" s="34">
        <f t="shared" si="1"/>
        <v>1685.1</v>
      </c>
      <c r="I33" s="17"/>
      <c r="J33" s="70"/>
      <c r="K33" s="70"/>
      <c r="L33" s="70"/>
    </row>
    <row r="34" spans="1:12" ht="15.75" customHeight="1" x14ac:dyDescent="0.25">
      <c r="A34" s="45">
        <v>14</v>
      </c>
      <c r="B34" s="45">
        <f t="shared" si="0"/>
        <v>525</v>
      </c>
      <c r="C34" s="34">
        <f t="shared" si="1"/>
        <v>650.875</v>
      </c>
      <c r="D34" s="34">
        <f t="shared" si="1"/>
        <v>878.42499999999995</v>
      </c>
      <c r="E34" s="34">
        <f t="shared" si="1"/>
        <v>975.8</v>
      </c>
      <c r="F34" s="34">
        <f t="shared" si="1"/>
        <v>1122.375</v>
      </c>
      <c r="G34" s="34">
        <f t="shared" si="1"/>
        <v>1372.4749999999999</v>
      </c>
      <c r="H34" s="34">
        <f t="shared" si="1"/>
        <v>1815.2749999999999</v>
      </c>
      <c r="I34" s="17"/>
      <c r="J34" s="70"/>
      <c r="K34" s="70"/>
      <c r="L34" s="70"/>
    </row>
    <row r="35" spans="1:12" ht="15.75" customHeight="1" x14ac:dyDescent="0.25">
      <c r="A35" s="45">
        <v>15</v>
      </c>
      <c r="B35" s="45">
        <f t="shared" si="0"/>
        <v>562.5</v>
      </c>
      <c r="C35" s="34">
        <f t="shared" si="1"/>
        <v>698.02499999999998</v>
      </c>
      <c r="D35" s="34">
        <f t="shared" si="1"/>
        <v>940.94999999999993</v>
      </c>
      <c r="E35" s="34">
        <f t="shared" si="1"/>
        <v>1045.5</v>
      </c>
      <c r="F35" s="34">
        <f t="shared" si="1"/>
        <v>1202.3249999999998</v>
      </c>
      <c r="G35" s="34">
        <f t="shared" si="1"/>
        <v>1470.8749999999998</v>
      </c>
      <c r="H35" s="34">
        <f t="shared" si="1"/>
        <v>1944.4249999999997</v>
      </c>
      <c r="I35" s="17"/>
      <c r="J35" s="70"/>
      <c r="K35" s="70"/>
      <c r="L35" s="70"/>
    </row>
    <row r="36" spans="1:12" ht="15.75" customHeight="1" x14ac:dyDescent="0.25">
      <c r="A36" s="45">
        <v>16</v>
      </c>
      <c r="B36" s="45">
        <f t="shared" si="0"/>
        <v>600</v>
      </c>
      <c r="C36" s="34">
        <f t="shared" si="1"/>
        <v>744.15</v>
      </c>
      <c r="D36" s="34">
        <f t="shared" si="1"/>
        <v>1004.4999999999999</v>
      </c>
      <c r="E36" s="34">
        <f t="shared" si="1"/>
        <v>1115.1999999999998</v>
      </c>
      <c r="F36" s="34">
        <f t="shared" si="1"/>
        <v>1282.2749999999999</v>
      </c>
      <c r="G36" s="34">
        <f t="shared" si="1"/>
        <v>1568.2499999999998</v>
      </c>
      <c r="H36" s="34">
        <f t="shared" si="1"/>
        <v>2074.6</v>
      </c>
      <c r="I36" s="17"/>
      <c r="J36" s="70"/>
      <c r="K36" s="70"/>
      <c r="L36" s="70"/>
    </row>
    <row r="37" spans="1:12" ht="15.75" customHeight="1" x14ac:dyDescent="0.25">
      <c r="A37" s="45">
        <v>17</v>
      </c>
      <c r="B37" s="45">
        <f t="shared" si="0"/>
        <v>637.5</v>
      </c>
      <c r="C37" s="34">
        <f t="shared" si="1"/>
        <v>791.3</v>
      </c>
      <c r="D37" s="34">
        <f t="shared" si="1"/>
        <v>1067.0249999999999</v>
      </c>
      <c r="E37" s="34">
        <f t="shared" si="1"/>
        <v>1184.8999999999999</v>
      </c>
      <c r="F37" s="34">
        <f t="shared" si="1"/>
        <v>1363.2499999999998</v>
      </c>
      <c r="G37" s="34">
        <f t="shared" si="1"/>
        <v>1666.6499999999999</v>
      </c>
      <c r="H37" s="34">
        <f t="shared" si="1"/>
        <v>2203.75</v>
      </c>
      <c r="I37" s="17"/>
      <c r="J37" s="70"/>
      <c r="K37" s="70"/>
      <c r="L37" s="70"/>
    </row>
    <row r="38" spans="1:12" ht="15.75" customHeight="1" x14ac:dyDescent="0.25">
      <c r="A38" s="45">
        <v>18</v>
      </c>
      <c r="B38" s="45">
        <f t="shared" si="0"/>
        <v>675</v>
      </c>
      <c r="C38" s="34">
        <f t="shared" si="1"/>
        <v>837.42499999999995</v>
      </c>
      <c r="D38" s="34">
        <f t="shared" si="1"/>
        <v>1129.55</v>
      </c>
      <c r="E38" s="34">
        <f t="shared" si="1"/>
        <v>1254.5999999999999</v>
      </c>
      <c r="F38" s="34">
        <f t="shared" si="1"/>
        <v>1443.1999999999998</v>
      </c>
      <c r="G38" s="34">
        <f t="shared" si="1"/>
        <v>1765.05</v>
      </c>
      <c r="H38" s="34">
        <f t="shared" si="1"/>
        <v>2333.9249999999997</v>
      </c>
      <c r="I38" s="17"/>
      <c r="J38" s="70"/>
      <c r="K38" s="70"/>
      <c r="L38" s="70"/>
    </row>
    <row r="39" spans="1:12" ht="15.75" customHeight="1" x14ac:dyDescent="0.25">
      <c r="A39" s="45">
        <v>19</v>
      </c>
      <c r="B39" s="45">
        <f t="shared" si="0"/>
        <v>712.5</v>
      </c>
      <c r="C39" s="34">
        <f t="shared" si="1"/>
        <v>883.55</v>
      </c>
      <c r="D39" s="34">
        <f t="shared" si="1"/>
        <v>1192.0749999999998</v>
      </c>
      <c r="E39" s="34">
        <f t="shared" si="1"/>
        <v>1324.3</v>
      </c>
      <c r="F39" s="34">
        <f t="shared" si="1"/>
        <v>1523.1499999999999</v>
      </c>
      <c r="G39" s="34">
        <f t="shared" si="1"/>
        <v>1862.4249999999997</v>
      </c>
      <c r="H39" s="34">
        <f t="shared" si="1"/>
        <v>2463.0749999999998</v>
      </c>
      <c r="I39" s="17"/>
      <c r="J39" s="70"/>
      <c r="K39" s="70"/>
      <c r="L39" s="70"/>
    </row>
    <row r="40" spans="1:12" ht="15.75" customHeight="1" x14ac:dyDescent="0.25">
      <c r="A40" s="45">
        <v>20</v>
      </c>
      <c r="B40" s="45">
        <f t="shared" si="0"/>
        <v>750</v>
      </c>
      <c r="C40" s="34">
        <f t="shared" si="1"/>
        <v>930.69999999999993</v>
      </c>
      <c r="D40" s="34">
        <f t="shared" si="1"/>
        <v>1255.625</v>
      </c>
      <c r="E40" s="34">
        <f t="shared" si="1"/>
        <v>1393.9999999999998</v>
      </c>
      <c r="F40" s="34">
        <f t="shared" si="1"/>
        <v>1603.1</v>
      </c>
      <c r="G40" s="34">
        <f t="shared" si="1"/>
        <v>1960.8249999999998</v>
      </c>
      <c r="H40" s="34">
        <f t="shared" si="1"/>
        <v>2593.25</v>
      </c>
      <c r="I40" s="17"/>
      <c r="J40" s="70"/>
      <c r="K40" s="70"/>
      <c r="L40" s="70"/>
    </row>
    <row r="41" spans="1:12" ht="15.75" customHeight="1" x14ac:dyDescent="0.25">
      <c r="A41" s="45">
        <v>21</v>
      </c>
      <c r="B41" s="45">
        <f t="shared" si="0"/>
        <v>787.5</v>
      </c>
      <c r="C41" s="34">
        <f t="shared" si="1"/>
        <v>976.82499999999993</v>
      </c>
      <c r="D41" s="34">
        <f t="shared" si="1"/>
        <v>1318.1499999999999</v>
      </c>
      <c r="E41" s="34">
        <f t="shared" si="1"/>
        <v>1463.6999999999998</v>
      </c>
      <c r="F41" s="34">
        <f t="shared" si="1"/>
        <v>1683.05</v>
      </c>
      <c r="G41" s="34">
        <f t="shared" si="1"/>
        <v>2059.2249999999999</v>
      </c>
      <c r="H41" s="34">
        <f t="shared" si="1"/>
        <v>2722.3999999999996</v>
      </c>
      <c r="I41" s="17"/>
      <c r="J41" s="70"/>
      <c r="K41" s="70"/>
      <c r="L41" s="70"/>
    </row>
    <row r="42" spans="1:12" ht="15.75" customHeight="1" x14ac:dyDescent="0.25">
      <c r="A42" s="45">
        <v>22</v>
      </c>
      <c r="B42" s="45">
        <f t="shared" si="0"/>
        <v>825</v>
      </c>
      <c r="C42" s="34">
        <f t="shared" si="1"/>
        <v>1023.9749999999999</v>
      </c>
      <c r="D42" s="34">
        <f t="shared" si="1"/>
        <v>1380.675</v>
      </c>
      <c r="E42" s="34">
        <f t="shared" si="1"/>
        <v>1533.3999999999999</v>
      </c>
      <c r="F42" s="34">
        <f t="shared" si="1"/>
        <v>1764.0249999999999</v>
      </c>
      <c r="G42" s="34">
        <f t="shared" si="1"/>
        <v>2156.6</v>
      </c>
      <c r="H42" s="34">
        <f t="shared" si="1"/>
        <v>2852.5749999999998</v>
      </c>
      <c r="I42" s="17"/>
      <c r="J42" s="70"/>
      <c r="K42" s="70"/>
      <c r="L42" s="70"/>
    </row>
    <row r="43" spans="1:12" ht="15.75" customHeight="1" x14ac:dyDescent="0.25">
      <c r="A43" s="45">
        <v>23</v>
      </c>
      <c r="B43" s="45">
        <f t="shared" si="0"/>
        <v>862.5</v>
      </c>
      <c r="C43" s="34">
        <f t="shared" si="1"/>
        <v>1070.0999999999999</v>
      </c>
      <c r="D43" s="34">
        <f t="shared" si="1"/>
        <v>1443.1999999999998</v>
      </c>
      <c r="E43" s="34">
        <f t="shared" si="1"/>
        <v>1603.1</v>
      </c>
      <c r="F43" s="34">
        <f t="shared" si="1"/>
        <v>1843.9749999999999</v>
      </c>
      <c r="G43" s="34">
        <f t="shared" si="1"/>
        <v>2255</v>
      </c>
      <c r="H43" s="34">
        <f t="shared" si="1"/>
        <v>2981.7249999999999</v>
      </c>
      <c r="I43" s="17"/>
      <c r="J43" s="70"/>
      <c r="K43" s="70"/>
      <c r="L43" s="70"/>
    </row>
    <row r="44" spans="1:12" ht="15.75" customHeight="1" x14ac:dyDescent="0.25">
      <c r="A44" s="45">
        <v>24</v>
      </c>
      <c r="B44" s="45">
        <f t="shared" si="0"/>
        <v>900</v>
      </c>
      <c r="C44" s="34">
        <f t="shared" si="1"/>
        <v>1116.2249999999999</v>
      </c>
      <c r="D44" s="34">
        <f t="shared" si="1"/>
        <v>1506.7499999999998</v>
      </c>
      <c r="E44" s="34">
        <f t="shared" si="1"/>
        <v>1672.8</v>
      </c>
      <c r="F44" s="34">
        <f t="shared" si="1"/>
        <v>1923.9249999999997</v>
      </c>
      <c r="G44" s="34">
        <f t="shared" si="1"/>
        <v>2353.3999999999996</v>
      </c>
      <c r="H44" s="34">
        <f t="shared" si="1"/>
        <v>3110.8749999999995</v>
      </c>
      <c r="I44" s="17"/>
      <c r="J44" s="70"/>
      <c r="K44" s="70"/>
      <c r="L44" s="70"/>
    </row>
    <row r="45" spans="1:12" ht="15.75" customHeight="1" x14ac:dyDescent="0.25">
      <c r="A45" s="45">
        <v>25</v>
      </c>
      <c r="B45" s="45">
        <f t="shared" si="0"/>
        <v>937.5</v>
      </c>
      <c r="C45" s="34">
        <f t="shared" si="1"/>
        <v>1163.375</v>
      </c>
      <c r="D45" s="34">
        <f t="shared" si="1"/>
        <v>1569.2749999999999</v>
      </c>
      <c r="E45" s="34">
        <f t="shared" si="1"/>
        <v>1742.4999999999998</v>
      </c>
      <c r="F45" s="34">
        <f t="shared" si="1"/>
        <v>2003.8749999999998</v>
      </c>
      <c r="G45" s="34">
        <f t="shared" si="1"/>
        <v>2450.7749999999996</v>
      </c>
      <c r="H45" s="34">
        <f t="shared" si="1"/>
        <v>3241.0499999999997</v>
      </c>
      <c r="I45" s="17"/>
      <c r="J45" s="70"/>
      <c r="K45" s="70"/>
      <c r="L45" s="70"/>
    </row>
    <row r="46" spans="1:12" ht="15.75" customHeight="1" x14ac:dyDescent="0.25">
      <c r="A46" s="45">
        <v>26</v>
      </c>
      <c r="B46" s="45">
        <f t="shared" si="0"/>
        <v>975</v>
      </c>
      <c r="C46" s="34">
        <f t="shared" si="1"/>
        <v>1209.5</v>
      </c>
      <c r="D46" s="34">
        <f t="shared" si="1"/>
        <v>1631.8</v>
      </c>
      <c r="E46" s="34">
        <f t="shared" si="1"/>
        <v>1812.1999999999998</v>
      </c>
      <c r="F46" s="34">
        <f t="shared" si="1"/>
        <v>2083.8249999999998</v>
      </c>
      <c r="G46" s="34">
        <f t="shared" si="1"/>
        <v>2549.1749999999997</v>
      </c>
      <c r="H46" s="34">
        <f t="shared" si="1"/>
        <v>3370.2</v>
      </c>
      <c r="I46" s="17"/>
      <c r="J46" s="70"/>
      <c r="K46" s="70"/>
      <c r="L46" s="70"/>
    </row>
    <row r="47" spans="1:12" ht="15.75" customHeight="1" x14ac:dyDescent="0.25">
      <c r="A47" s="45">
        <v>27</v>
      </c>
      <c r="B47" s="45">
        <f t="shared" si="0"/>
        <v>1012.5</v>
      </c>
      <c r="C47" s="34">
        <f t="shared" si="1"/>
        <v>1256.6499999999999</v>
      </c>
      <c r="D47" s="34">
        <f t="shared" si="1"/>
        <v>1694.3249999999998</v>
      </c>
      <c r="E47" s="34">
        <f t="shared" si="1"/>
        <v>1881.8999999999999</v>
      </c>
      <c r="F47" s="34">
        <f t="shared" si="1"/>
        <v>2164.7999999999997</v>
      </c>
      <c r="G47" s="34">
        <f t="shared" si="1"/>
        <v>2647.5749999999998</v>
      </c>
      <c r="H47" s="34">
        <f t="shared" si="1"/>
        <v>3500.3749999999995</v>
      </c>
      <c r="I47" s="17"/>
      <c r="J47" s="70"/>
      <c r="K47" s="70"/>
      <c r="L47" s="70"/>
    </row>
    <row r="48" spans="1:12" ht="15.75" customHeight="1" x14ac:dyDescent="0.25">
      <c r="A48" s="45">
        <v>28</v>
      </c>
      <c r="B48" s="45">
        <f t="shared" si="0"/>
        <v>1050</v>
      </c>
      <c r="C48" s="34">
        <f t="shared" si="1"/>
        <v>1302.7749999999999</v>
      </c>
      <c r="D48" s="34">
        <f t="shared" si="1"/>
        <v>1756.85</v>
      </c>
      <c r="E48" s="34">
        <f t="shared" si="1"/>
        <v>1951.6</v>
      </c>
      <c r="F48" s="34">
        <f t="shared" si="1"/>
        <v>2244.75</v>
      </c>
      <c r="G48" s="34">
        <f t="shared" si="1"/>
        <v>2744.95</v>
      </c>
      <c r="H48" s="34">
        <f t="shared" si="1"/>
        <v>3629.5249999999996</v>
      </c>
      <c r="I48" s="17"/>
      <c r="J48" s="70"/>
      <c r="K48" s="70"/>
      <c r="L48" s="70"/>
    </row>
    <row r="49" spans="1:12" ht="15.75" customHeight="1" x14ac:dyDescent="0.25">
      <c r="A49" s="45">
        <v>29</v>
      </c>
      <c r="B49" s="45">
        <f t="shared" si="0"/>
        <v>1087.5</v>
      </c>
      <c r="C49" s="34">
        <f t="shared" si="1"/>
        <v>1348.8999999999999</v>
      </c>
      <c r="D49" s="34">
        <f t="shared" si="1"/>
        <v>1820.3999999999999</v>
      </c>
      <c r="E49" s="34">
        <f t="shared" si="1"/>
        <v>2021.2999999999997</v>
      </c>
      <c r="F49" s="34">
        <f t="shared" si="1"/>
        <v>2324.6999999999998</v>
      </c>
      <c r="G49" s="34">
        <f t="shared" si="1"/>
        <v>2843.35</v>
      </c>
      <c r="H49" s="34">
        <f t="shared" si="1"/>
        <v>3759.7</v>
      </c>
      <c r="I49" s="17"/>
      <c r="J49" s="70"/>
      <c r="K49" s="70"/>
      <c r="L49" s="70"/>
    </row>
    <row r="50" spans="1:12" ht="15.75" customHeight="1" x14ac:dyDescent="0.25">
      <c r="A50" s="45">
        <v>30</v>
      </c>
      <c r="B50" s="45">
        <f t="shared" si="0"/>
        <v>1125</v>
      </c>
      <c r="C50" s="34">
        <f t="shared" si="1"/>
        <v>1396.05</v>
      </c>
      <c r="D50" s="34">
        <f t="shared" si="1"/>
        <v>1882.9249999999997</v>
      </c>
      <c r="E50" s="34">
        <f t="shared" si="1"/>
        <v>2091</v>
      </c>
      <c r="F50" s="34">
        <f t="shared" si="1"/>
        <v>2404.6499999999996</v>
      </c>
      <c r="G50" s="34">
        <f t="shared" si="1"/>
        <v>2940.7249999999999</v>
      </c>
      <c r="H50" s="34">
        <f t="shared" si="1"/>
        <v>3888.8499999999995</v>
      </c>
      <c r="I50" s="17"/>
      <c r="J50" s="70"/>
      <c r="K50" s="70"/>
      <c r="L50" s="70"/>
    </row>
    <row r="51" spans="1:12" ht="15.75" customHeight="1" x14ac:dyDescent="0.25">
      <c r="A51" s="45">
        <v>31</v>
      </c>
      <c r="B51" s="45">
        <f t="shared" si="0"/>
        <v>1162.5</v>
      </c>
      <c r="C51" s="34">
        <f t="shared" si="1"/>
        <v>1442.175</v>
      </c>
      <c r="D51" s="34">
        <f t="shared" si="1"/>
        <v>1945.4499999999998</v>
      </c>
      <c r="E51" s="34">
        <f t="shared" si="1"/>
        <v>2160.6999999999998</v>
      </c>
      <c r="F51" s="34">
        <f t="shared" si="1"/>
        <v>2484.6</v>
      </c>
      <c r="G51" s="34">
        <f t="shared" si="1"/>
        <v>3039.1249999999995</v>
      </c>
      <c r="H51" s="34">
        <f t="shared" si="1"/>
        <v>4019.0249999999996</v>
      </c>
      <c r="I51" s="17"/>
      <c r="J51" s="70"/>
      <c r="K51" s="70"/>
      <c r="L51" s="70"/>
    </row>
    <row r="52" spans="1:12" ht="15.75" customHeight="1" x14ac:dyDescent="0.25">
      <c r="A52" s="45">
        <v>32</v>
      </c>
      <c r="B52" s="45">
        <f t="shared" si="0"/>
        <v>1200</v>
      </c>
      <c r="C52" s="34">
        <f t="shared" si="1"/>
        <v>1488.3</v>
      </c>
      <c r="D52" s="34">
        <f t="shared" si="1"/>
        <v>2007.9749999999999</v>
      </c>
      <c r="E52" s="34">
        <f t="shared" si="1"/>
        <v>2230.3999999999996</v>
      </c>
      <c r="F52" s="34">
        <f t="shared" si="1"/>
        <v>2565.5749999999998</v>
      </c>
      <c r="G52" s="34">
        <f t="shared" si="1"/>
        <v>3137.5249999999996</v>
      </c>
      <c r="H52" s="34">
        <f t="shared" si="1"/>
        <v>4148.1749999999993</v>
      </c>
      <c r="I52" s="17"/>
      <c r="J52" s="70"/>
      <c r="K52" s="70"/>
      <c r="L52" s="70"/>
    </row>
    <row r="53" spans="1:12" ht="15.75" customHeight="1" x14ac:dyDescent="0.25">
      <c r="A53" s="45">
        <v>33</v>
      </c>
      <c r="B53" s="45">
        <f t="shared" ref="B53:B84" si="2">SUM(A53*37.5)</f>
        <v>1237.5</v>
      </c>
      <c r="C53" s="34">
        <f t="shared" ref="C53:H95" si="3">ROUND((50/49.8*($D$7*(C$20/1000)^$D$8*$G$3^($D$9+$D$10*C$20/1000)*EXP(-$D$11*($B53*1.2)/C$20)))*($B53*1.2)/1000,0)*1.025</f>
        <v>1535.4499999999998</v>
      </c>
      <c r="D53" s="34">
        <f t="shared" si="3"/>
        <v>2071.5249999999996</v>
      </c>
      <c r="E53" s="34">
        <f t="shared" si="3"/>
        <v>2300.1</v>
      </c>
      <c r="F53" s="34">
        <f t="shared" si="3"/>
        <v>2645.5249999999996</v>
      </c>
      <c r="G53" s="34">
        <f t="shared" si="3"/>
        <v>3234.8999999999996</v>
      </c>
      <c r="H53" s="34">
        <f t="shared" si="3"/>
        <v>4278.3499999999995</v>
      </c>
      <c r="I53" s="17"/>
      <c r="J53" s="70"/>
      <c r="K53" s="70"/>
      <c r="L53" s="70"/>
    </row>
    <row r="54" spans="1:12" ht="15.75" customHeight="1" x14ac:dyDescent="0.25">
      <c r="A54" s="45">
        <v>34</v>
      </c>
      <c r="B54" s="45">
        <f t="shared" si="2"/>
        <v>1275</v>
      </c>
      <c r="C54" s="34">
        <f t="shared" si="3"/>
        <v>1581.5749999999998</v>
      </c>
      <c r="D54" s="34">
        <f t="shared" si="3"/>
        <v>2134.0499999999997</v>
      </c>
      <c r="E54" s="34">
        <f t="shared" si="3"/>
        <v>2369.7999999999997</v>
      </c>
      <c r="F54" s="34">
        <f t="shared" si="3"/>
        <v>2725.4749999999999</v>
      </c>
      <c r="G54" s="34">
        <f t="shared" si="3"/>
        <v>3333.2999999999997</v>
      </c>
      <c r="H54" s="34">
        <f t="shared" si="3"/>
        <v>4407.5</v>
      </c>
      <c r="I54" s="17"/>
      <c r="J54" s="70"/>
      <c r="K54" s="70"/>
      <c r="L54" s="70"/>
    </row>
    <row r="55" spans="1:12" ht="15.75" customHeight="1" x14ac:dyDescent="0.25">
      <c r="A55" s="45">
        <v>35</v>
      </c>
      <c r="B55" s="45">
        <f t="shared" si="2"/>
        <v>1312.5</v>
      </c>
      <c r="C55" s="34">
        <f t="shared" si="3"/>
        <v>1628.7249999999999</v>
      </c>
      <c r="D55" s="34">
        <f t="shared" si="3"/>
        <v>2196.5749999999998</v>
      </c>
      <c r="E55" s="34">
        <f t="shared" si="3"/>
        <v>2439.5</v>
      </c>
      <c r="F55" s="34">
        <f t="shared" si="3"/>
        <v>2805.4249999999997</v>
      </c>
      <c r="G55" s="34">
        <f t="shared" si="3"/>
        <v>3431.7</v>
      </c>
      <c r="H55" s="34">
        <f t="shared" si="3"/>
        <v>4537.6749999999993</v>
      </c>
      <c r="I55" s="17"/>
      <c r="J55" s="70"/>
      <c r="K55" s="70"/>
      <c r="L55" s="70"/>
    </row>
    <row r="56" spans="1:12" ht="15.75" customHeight="1" x14ac:dyDescent="0.25">
      <c r="A56" s="45">
        <v>36</v>
      </c>
      <c r="B56" s="45">
        <f t="shared" si="2"/>
        <v>1350</v>
      </c>
      <c r="C56" s="34">
        <f t="shared" si="3"/>
        <v>1674.85</v>
      </c>
      <c r="D56" s="34">
        <f t="shared" si="3"/>
        <v>2259.1</v>
      </c>
      <c r="E56" s="34">
        <f t="shared" si="3"/>
        <v>2509.1999999999998</v>
      </c>
      <c r="F56" s="34">
        <f t="shared" si="3"/>
        <v>2885.3749999999995</v>
      </c>
      <c r="G56" s="34">
        <f t="shared" si="3"/>
        <v>3529.0749999999998</v>
      </c>
      <c r="H56" s="34">
        <f t="shared" si="3"/>
        <v>4666.8249999999998</v>
      </c>
      <c r="I56" s="17"/>
      <c r="J56" s="70"/>
      <c r="K56" s="70"/>
      <c r="L56" s="70"/>
    </row>
    <row r="57" spans="1:12" ht="15.75" customHeight="1" x14ac:dyDescent="0.25">
      <c r="A57" s="45">
        <v>37</v>
      </c>
      <c r="B57" s="45">
        <f t="shared" si="2"/>
        <v>1387.5</v>
      </c>
      <c r="C57" s="34">
        <f t="shared" si="3"/>
        <v>1720.9749999999999</v>
      </c>
      <c r="D57" s="34">
        <f t="shared" si="3"/>
        <v>2322.6499999999996</v>
      </c>
      <c r="E57" s="34">
        <f t="shared" si="3"/>
        <v>2578.8999999999996</v>
      </c>
      <c r="F57" s="34">
        <f t="shared" si="3"/>
        <v>2966.35</v>
      </c>
      <c r="G57" s="34">
        <f t="shared" si="3"/>
        <v>3627.4749999999999</v>
      </c>
      <c r="H57" s="34">
        <f t="shared" si="3"/>
        <v>4797</v>
      </c>
      <c r="I57" s="17"/>
      <c r="J57" s="70"/>
      <c r="K57" s="70"/>
      <c r="L57" s="70"/>
    </row>
    <row r="58" spans="1:12" ht="15.75" customHeight="1" x14ac:dyDescent="0.25">
      <c r="A58" s="45">
        <v>38</v>
      </c>
      <c r="B58" s="45">
        <f t="shared" si="2"/>
        <v>1425</v>
      </c>
      <c r="C58" s="34">
        <f t="shared" si="3"/>
        <v>1768.1249999999998</v>
      </c>
      <c r="D58" s="34">
        <f t="shared" si="3"/>
        <v>2385.1749999999997</v>
      </c>
      <c r="E58" s="34">
        <f t="shared" si="3"/>
        <v>2648.6</v>
      </c>
      <c r="F58" s="34">
        <f t="shared" si="3"/>
        <v>3046.2999999999997</v>
      </c>
      <c r="G58" s="34">
        <f t="shared" si="3"/>
        <v>3725.8749999999995</v>
      </c>
      <c r="H58" s="34">
        <f t="shared" si="3"/>
        <v>4926.1499999999996</v>
      </c>
      <c r="I58" s="17"/>
      <c r="J58" s="70"/>
      <c r="K58" s="70"/>
      <c r="L58" s="70"/>
    </row>
    <row r="59" spans="1:12" ht="15.75" customHeight="1" x14ac:dyDescent="0.25">
      <c r="A59" s="45">
        <v>39</v>
      </c>
      <c r="B59" s="45">
        <f t="shared" si="2"/>
        <v>1462.5</v>
      </c>
      <c r="C59" s="34">
        <f t="shared" si="3"/>
        <v>1814.2499999999998</v>
      </c>
      <c r="D59" s="34">
        <f t="shared" si="3"/>
        <v>2447.6999999999998</v>
      </c>
      <c r="E59" s="34">
        <f t="shared" si="3"/>
        <v>2718.2999999999997</v>
      </c>
      <c r="F59" s="34">
        <f t="shared" si="3"/>
        <v>3126.2499999999995</v>
      </c>
      <c r="G59" s="34">
        <f t="shared" si="3"/>
        <v>3823.2499999999995</v>
      </c>
      <c r="H59" s="34">
        <f t="shared" si="3"/>
        <v>5056.3249999999998</v>
      </c>
      <c r="I59" s="17"/>
      <c r="J59" s="70"/>
      <c r="K59" s="70"/>
      <c r="L59" s="70"/>
    </row>
    <row r="60" spans="1:12" ht="15.75" customHeight="1" x14ac:dyDescent="0.25">
      <c r="A60" s="45">
        <v>40</v>
      </c>
      <c r="B60" s="45">
        <f t="shared" si="2"/>
        <v>1500</v>
      </c>
      <c r="C60" s="34">
        <f t="shared" si="3"/>
        <v>1861.3999999999999</v>
      </c>
      <c r="D60" s="34">
        <f t="shared" si="3"/>
        <v>2510.2249999999999</v>
      </c>
      <c r="E60" s="34">
        <f t="shared" si="3"/>
        <v>2787.9999999999995</v>
      </c>
      <c r="F60" s="34">
        <f t="shared" si="3"/>
        <v>3206.2</v>
      </c>
      <c r="G60" s="34">
        <f t="shared" si="3"/>
        <v>3921.6499999999996</v>
      </c>
      <c r="H60" s="34">
        <f t="shared" si="3"/>
        <v>5185.4749999999995</v>
      </c>
      <c r="I60" s="17"/>
      <c r="J60" s="70"/>
      <c r="K60" s="70"/>
      <c r="L60" s="70"/>
    </row>
    <row r="61" spans="1:12" ht="15.75" customHeight="1" x14ac:dyDescent="0.25">
      <c r="A61" s="45">
        <v>41</v>
      </c>
      <c r="B61" s="45">
        <f t="shared" si="2"/>
        <v>1537.5</v>
      </c>
      <c r="C61" s="34">
        <f t="shared" si="3"/>
        <v>1907.5249999999999</v>
      </c>
      <c r="D61" s="34">
        <f t="shared" si="3"/>
        <v>2572.75</v>
      </c>
      <c r="E61" s="34">
        <f t="shared" si="3"/>
        <v>2857.7</v>
      </c>
      <c r="F61" s="34">
        <f t="shared" si="3"/>
        <v>3287.1749999999997</v>
      </c>
      <c r="G61" s="34">
        <f t="shared" si="3"/>
        <v>4020.0499999999997</v>
      </c>
      <c r="H61" s="34">
        <f t="shared" si="3"/>
        <v>5315.65</v>
      </c>
      <c r="I61" s="17"/>
      <c r="J61" s="70"/>
      <c r="K61" s="70"/>
      <c r="L61" s="70"/>
    </row>
    <row r="62" spans="1:12" ht="15.75" customHeight="1" x14ac:dyDescent="0.25">
      <c r="A62" s="45">
        <v>42</v>
      </c>
      <c r="B62" s="45">
        <f t="shared" si="2"/>
        <v>1575</v>
      </c>
      <c r="C62" s="34">
        <f t="shared" si="3"/>
        <v>1953.6499999999999</v>
      </c>
      <c r="D62" s="34">
        <f t="shared" si="3"/>
        <v>2636.2999999999997</v>
      </c>
      <c r="E62" s="34">
        <f t="shared" si="3"/>
        <v>2927.3999999999996</v>
      </c>
      <c r="F62" s="34">
        <f t="shared" si="3"/>
        <v>3367.1249999999995</v>
      </c>
      <c r="G62" s="34">
        <f t="shared" si="3"/>
        <v>4117.4249999999993</v>
      </c>
      <c r="H62" s="34">
        <f t="shared" si="3"/>
        <v>5444.7999999999993</v>
      </c>
      <c r="I62" s="17"/>
      <c r="J62" s="70"/>
      <c r="K62" s="70"/>
      <c r="L62" s="70"/>
    </row>
    <row r="63" spans="1:12" ht="15.75" customHeight="1" x14ac:dyDescent="0.25">
      <c r="A63" s="45">
        <v>43</v>
      </c>
      <c r="B63" s="45">
        <f t="shared" si="2"/>
        <v>1612.5</v>
      </c>
      <c r="C63" s="34">
        <f t="shared" si="3"/>
        <v>2000.7999999999997</v>
      </c>
      <c r="D63" s="34">
        <f t="shared" si="3"/>
        <v>2698.8249999999998</v>
      </c>
      <c r="E63" s="34">
        <f t="shared" si="3"/>
        <v>2997.1</v>
      </c>
      <c r="F63" s="34">
        <f t="shared" si="3"/>
        <v>3447.0749999999998</v>
      </c>
      <c r="G63" s="34">
        <f t="shared" si="3"/>
        <v>4215.8249999999998</v>
      </c>
      <c r="H63" s="34">
        <f t="shared" si="3"/>
        <v>5574.9749999999995</v>
      </c>
      <c r="I63" s="17"/>
      <c r="J63" s="70"/>
      <c r="K63" s="70"/>
      <c r="L63" s="70"/>
    </row>
    <row r="64" spans="1:12" ht="15.75" customHeight="1" x14ac:dyDescent="0.25">
      <c r="A64" s="45">
        <v>44</v>
      </c>
      <c r="B64" s="45">
        <f t="shared" si="2"/>
        <v>1650</v>
      </c>
      <c r="C64" s="34">
        <f t="shared" si="3"/>
        <v>2046.9249999999997</v>
      </c>
      <c r="D64" s="34">
        <f t="shared" si="3"/>
        <v>2761.35</v>
      </c>
      <c r="E64" s="34">
        <f t="shared" si="3"/>
        <v>3066.7999999999997</v>
      </c>
      <c r="F64" s="34">
        <f t="shared" si="3"/>
        <v>3527.0249999999996</v>
      </c>
      <c r="G64" s="34">
        <f t="shared" si="3"/>
        <v>4314.2249999999995</v>
      </c>
      <c r="H64" s="34">
        <f t="shared" si="3"/>
        <v>5704.1249999999991</v>
      </c>
      <c r="I64" s="17"/>
      <c r="J64" s="70"/>
      <c r="K64" s="70"/>
      <c r="L64" s="70"/>
    </row>
    <row r="65" spans="1:12" ht="15.75" customHeight="1" x14ac:dyDescent="0.25">
      <c r="A65" s="45">
        <v>45</v>
      </c>
      <c r="B65" s="45">
        <f t="shared" si="2"/>
        <v>1687.5</v>
      </c>
      <c r="C65" s="34">
        <f t="shared" si="3"/>
        <v>2094.0749999999998</v>
      </c>
      <c r="D65" s="34">
        <f t="shared" si="3"/>
        <v>2823.8749999999995</v>
      </c>
      <c r="E65" s="34">
        <f t="shared" si="3"/>
        <v>3136.4999999999995</v>
      </c>
      <c r="F65" s="34">
        <f t="shared" si="3"/>
        <v>3606.9749999999999</v>
      </c>
      <c r="G65" s="34">
        <f t="shared" si="3"/>
        <v>4411.5999999999995</v>
      </c>
      <c r="H65" s="34">
        <f t="shared" si="3"/>
        <v>5834.2999999999993</v>
      </c>
      <c r="I65" s="17"/>
      <c r="J65" s="70"/>
      <c r="K65" s="70"/>
      <c r="L65" s="70"/>
    </row>
    <row r="66" spans="1:12" ht="15.75" customHeight="1" x14ac:dyDescent="0.25">
      <c r="A66" s="45">
        <v>46</v>
      </c>
      <c r="B66" s="45">
        <f t="shared" si="2"/>
        <v>1725</v>
      </c>
      <c r="C66" s="34">
        <f t="shared" si="3"/>
        <v>2140.1999999999998</v>
      </c>
      <c r="D66" s="34">
        <f t="shared" si="3"/>
        <v>2887.4249999999997</v>
      </c>
      <c r="E66" s="34">
        <f t="shared" si="3"/>
        <v>3205.1749999999997</v>
      </c>
      <c r="F66" s="34">
        <f t="shared" si="3"/>
        <v>3687.95</v>
      </c>
      <c r="G66" s="34">
        <f t="shared" si="3"/>
        <v>4510</v>
      </c>
      <c r="H66" s="34">
        <f t="shared" si="3"/>
        <v>5963.45</v>
      </c>
      <c r="I66" s="17"/>
      <c r="J66" s="70"/>
      <c r="K66" s="70"/>
      <c r="L66" s="70"/>
    </row>
    <row r="67" spans="1:12" ht="15.75" customHeight="1" x14ac:dyDescent="0.25">
      <c r="A67" s="45">
        <v>47</v>
      </c>
      <c r="B67" s="45">
        <f t="shared" si="2"/>
        <v>1762.5</v>
      </c>
      <c r="C67" s="34">
        <f t="shared" si="3"/>
        <v>2186.3249999999998</v>
      </c>
      <c r="D67" s="34">
        <f t="shared" si="3"/>
        <v>2949.95</v>
      </c>
      <c r="E67" s="34">
        <f t="shared" si="3"/>
        <v>3274.8749999999995</v>
      </c>
      <c r="F67" s="34">
        <f t="shared" si="3"/>
        <v>3767.8999999999996</v>
      </c>
      <c r="G67" s="34">
        <f t="shared" si="3"/>
        <v>4608.3999999999996</v>
      </c>
      <c r="H67" s="34">
        <f t="shared" si="3"/>
        <v>6092.5999999999995</v>
      </c>
      <c r="I67" s="17"/>
      <c r="J67" s="70"/>
      <c r="K67" s="70"/>
      <c r="L67" s="70"/>
    </row>
    <row r="68" spans="1:12" ht="15.75" customHeight="1" x14ac:dyDescent="0.25">
      <c r="A68" s="45">
        <v>48</v>
      </c>
      <c r="B68" s="45">
        <f t="shared" si="2"/>
        <v>1800</v>
      </c>
      <c r="C68" s="34">
        <f t="shared" si="3"/>
        <v>2233.4749999999999</v>
      </c>
      <c r="D68" s="34">
        <f t="shared" si="3"/>
        <v>3012.4749999999999</v>
      </c>
      <c r="E68" s="34">
        <f t="shared" si="3"/>
        <v>3344.5749999999998</v>
      </c>
      <c r="F68" s="34">
        <f t="shared" si="3"/>
        <v>3847.8499999999995</v>
      </c>
      <c r="G68" s="34">
        <f t="shared" si="3"/>
        <v>4705.7749999999996</v>
      </c>
      <c r="H68" s="34">
        <f t="shared" si="3"/>
        <v>6222.7749999999996</v>
      </c>
      <c r="I68" s="17"/>
      <c r="J68" s="70"/>
      <c r="K68" s="70"/>
      <c r="L68" s="70"/>
    </row>
    <row r="69" spans="1:12" ht="15.75" customHeight="1" x14ac:dyDescent="0.25">
      <c r="A69" s="45">
        <v>49</v>
      </c>
      <c r="B69" s="45">
        <f t="shared" si="2"/>
        <v>1837.5</v>
      </c>
      <c r="C69" s="34">
        <f t="shared" si="3"/>
        <v>2279.6</v>
      </c>
      <c r="D69" s="34">
        <f t="shared" si="3"/>
        <v>3074.9999999999995</v>
      </c>
      <c r="E69" s="34">
        <f t="shared" si="3"/>
        <v>3414.2749999999996</v>
      </c>
      <c r="F69" s="34">
        <f t="shared" si="3"/>
        <v>3927.7999999999997</v>
      </c>
      <c r="G69" s="34">
        <f t="shared" si="3"/>
        <v>4804.1749999999993</v>
      </c>
      <c r="H69" s="34">
        <f t="shared" si="3"/>
        <v>6351.9249999999993</v>
      </c>
      <c r="I69" s="17"/>
      <c r="J69" s="70"/>
      <c r="K69" s="70"/>
      <c r="L69" s="70"/>
    </row>
    <row r="70" spans="1:12" ht="15.75" customHeight="1" x14ac:dyDescent="0.25">
      <c r="A70" s="45">
        <v>50</v>
      </c>
      <c r="B70" s="45">
        <f t="shared" si="2"/>
        <v>1875</v>
      </c>
      <c r="C70" s="34">
        <f t="shared" si="3"/>
        <v>2326.75</v>
      </c>
      <c r="D70" s="34">
        <f t="shared" si="3"/>
        <v>3138.5499999999997</v>
      </c>
      <c r="E70" s="34">
        <f t="shared" si="3"/>
        <v>3483.9749999999999</v>
      </c>
      <c r="F70" s="34">
        <f t="shared" si="3"/>
        <v>4007.7499999999995</v>
      </c>
      <c r="G70" s="34">
        <f t="shared" si="3"/>
        <v>4901.5499999999993</v>
      </c>
      <c r="H70" s="34">
        <f t="shared" si="3"/>
        <v>6482.0999999999995</v>
      </c>
      <c r="I70" s="17"/>
      <c r="J70" s="70"/>
      <c r="K70" s="70"/>
      <c r="L70" s="70"/>
    </row>
    <row r="71" spans="1:12" ht="15.75" customHeight="1" x14ac:dyDescent="0.25">
      <c r="A71" s="45">
        <v>51</v>
      </c>
      <c r="B71" s="45">
        <f t="shared" si="2"/>
        <v>1912.5</v>
      </c>
      <c r="C71" s="34">
        <f t="shared" si="3"/>
        <v>2372.875</v>
      </c>
      <c r="D71" s="34">
        <f t="shared" si="3"/>
        <v>3201.0749999999998</v>
      </c>
      <c r="E71" s="34">
        <f t="shared" si="3"/>
        <v>3553.6749999999997</v>
      </c>
      <c r="F71" s="34">
        <f t="shared" si="3"/>
        <v>4088.7249999999995</v>
      </c>
      <c r="G71" s="34">
        <f t="shared" si="3"/>
        <v>4999.95</v>
      </c>
      <c r="H71" s="34">
        <f t="shared" si="3"/>
        <v>6611.2499999999991</v>
      </c>
      <c r="I71" s="17"/>
      <c r="J71" s="70"/>
      <c r="K71" s="70"/>
      <c r="L71" s="70"/>
    </row>
    <row r="72" spans="1:12" ht="15.75" customHeight="1" x14ac:dyDescent="0.25">
      <c r="A72" s="45">
        <v>52</v>
      </c>
      <c r="B72" s="45">
        <f t="shared" si="2"/>
        <v>1950</v>
      </c>
      <c r="C72" s="34">
        <f t="shared" si="3"/>
        <v>2419</v>
      </c>
      <c r="D72" s="34">
        <f t="shared" si="3"/>
        <v>3263.6</v>
      </c>
      <c r="E72" s="34">
        <f t="shared" si="3"/>
        <v>3623.3749999999995</v>
      </c>
      <c r="F72" s="34">
        <f t="shared" si="3"/>
        <v>4168.6749999999993</v>
      </c>
      <c r="G72" s="34">
        <f t="shared" si="3"/>
        <v>5098.3499999999995</v>
      </c>
      <c r="H72" s="34">
        <f t="shared" si="3"/>
        <v>6741.4249999999993</v>
      </c>
      <c r="I72" s="17"/>
      <c r="J72" s="70"/>
      <c r="K72" s="70"/>
      <c r="L72" s="70"/>
    </row>
    <row r="73" spans="1:12" ht="15.75" customHeight="1" x14ac:dyDescent="0.25">
      <c r="A73" s="45">
        <v>53</v>
      </c>
      <c r="B73" s="45">
        <f t="shared" si="2"/>
        <v>1987.5</v>
      </c>
      <c r="C73" s="34">
        <f t="shared" si="3"/>
        <v>2466.1499999999996</v>
      </c>
      <c r="D73" s="34">
        <f t="shared" si="3"/>
        <v>3326.1249999999995</v>
      </c>
      <c r="E73" s="34">
        <f t="shared" si="3"/>
        <v>3693.0749999999998</v>
      </c>
      <c r="F73" s="34">
        <f t="shared" si="3"/>
        <v>4248.625</v>
      </c>
      <c r="G73" s="34">
        <f t="shared" si="3"/>
        <v>5195.7249999999995</v>
      </c>
      <c r="H73" s="34">
        <f t="shared" si="3"/>
        <v>6870.5749999999998</v>
      </c>
      <c r="I73" s="17"/>
      <c r="J73" s="70"/>
      <c r="K73" s="70"/>
      <c r="L73" s="70"/>
    </row>
    <row r="74" spans="1:12" ht="15.75" customHeight="1" x14ac:dyDescent="0.25">
      <c r="A74" s="45">
        <v>54</v>
      </c>
      <c r="B74" s="45">
        <f t="shared" si="2"/>
        <v>2025</v>
      </c>
      <c r="C74" s="34">
        <f t="shared" si="3"/>
        <v>2512.2749999999996</v>
      </c>
      <c r="D74" s="34">
        <f t="shared" si="3"/>
        <v>3388.6499999999996</v>
      </c>
      <c r="E74" s="34">
        <f t="shared" si="3"/>
        <v>3762.7749999999996</v>
      </c>
      <c r="F74" s="34">
        <f t="shared" si="3"/>
        <v>4328.5749999999998</v>
      </c>
      <c r="G74" s="34">
        <f t="shared" si="3"/>
        <v>5294.1249999999991</v>
      </c>
      <c r="H74" s="34">
        <f t="shared" si="3"/>
        <v>7000.7499999999991</v>
      </c>
      <c r="I74" s="17"/>
      <c r="J74" s="70"/>
      <c r="K74" s="70"/>
      <c r="L74" s="70"/>
    </row>
    <row r="75" spans="1:12" ht="15.75" customHeight="1" x14ac:dyDescent="0.25">
      <c r="A75" s="45">
        <v>55</v>
      </c>
      <c r="B75" s="45">
        <f t="shared" si="2"/>
        <v>2062.5</v>
      </c>
      <c r="C75" s="34">
        <f t="shared" si="3"/>
        <v>2558.3999999999996</v>
      </c>
      <c r="D75" s="34">
        <f t="shared" si="3"/>
        <v>3452.2</v>
      </c>
      <c r="E75" s="34">
        <f t="shared" si="3"/>
        <v>3832.4749999999995</v>
      </c>
      <c r="F75" s="34">
        <f t="shared" si="3"/>
        <v>4408.5249999999996</v>
      </c>
      <c r="G75" s="34">
        <f t="shared" si="3"/>
        <v>5392.5249999999996</v>
      </c>
      <c r="H75" s="34">
        <f t="shared" si="3"/>
        <v>7129.9</v>
      </c>
      <c r="I75" s="17"/>
      <c r="J75" s="70"/>
      <c r="K75" s="70"/>
      <c r="L75" s="70"/>
    </row>
    <row r="76" spans="1:12" ht="15.75" customHeight="1" x14ac:dyDescent="0.25">
      <c r="A76" s="45">
        <v>56</v>
      </c>
      <c r="B76" s="45">
        <f t="shared" si="2"/>
        <v>2100</v>
      </c>
      <c r="C76" s="34">
        <f t="shared" si="3"/>
        <v>2605.5499999999997</v>
      </c>
      <c r="D76" s="34">
        <f t="shared" si="3"/>
        <v>3514.7249999999999</v>
      </c>
      <c r="E76" s="34">
        <f t="shared" si="3"/>
        <v>3902.1749999999997</v>
      </c>
      <c r="F76" s="34">
        <f t="shared" si="3"/>
        <v>4489.5</v>
      </c>
      <c r="G76" s="34">
        <f t="shared" si="3"/>
        <v>5489.9</v>
      </c>
      <c r="H76" s="34">
        <f t="shared" si="3"/>
        <v>7260.0749999999998</v>
      </c>
      <c r="I76" s="17"/>
      <c r="J76" s="70"/>
      <c r="K76" s="70"/>
      <c r="L76" s="70"/>
    </row>
    <row r="77" spans="1:12" ht="15.75" customHeight="1" x14ac:dyDescent="0.25">
      <c r="A77" s="45">
        <v>57</v>
      </c>
      <c r="B77" s="45">
        <f t="shared" si="2"/>
        <v>2137.5</v>
      </c>
      <c r="C77" s="34">
        <f t="shared" si="3"/>
        <v>2651.6749999999997</v>
      </c>
      <c r="D77" s="34">
        <f t="shared" si="3"/>
        <v>3577.2499999999995</v>
      </c>
      <c r="E77" s="34">
        <f t="shared" si="3"/>
        <v>3971.8749999999995</v>
      </c>
      <c r="F77" s="34">
        <f t="shared" si="3"/>
        <v>4569.45</v>
      </c>
      <c r="G77" s="34">
        <f t="shared" si="3"/>
        <v>5588.2999999999993</v>
      </c>
      <c r="H77" s="34">
        <f t="shared" si="3"/>
        <v>7389.2249999999995</v>
      </c>
      <c r="I77" s="17"/>
      <c r="J77" s="70"/>
      <c r="K77" s="70"/>
      <c r="L77" s="70"/>
    </row>
    <row r="78" spans="1:12" ht="15.75" customHeight="1" x14ac:dyDescent="0.25">
      <c r="A78" s="45">
        <v>58</v>
      </c>
      <c r="B78" s="45">
        <f t="shared" si="2"/>
        <v>2175</v>
      </c>
      <c r="C78" s="34">
        <f t="shared" si="3"/>
        <v>2698.8249999999998</v>
      </c>
      <c r="D78" s="34">
        <f t="shared" si="3"/>
        <v>3639.7749999999996</v>
      </c>
      <c r="E78" s="34">
        <f t="shared" si="3"/>
        <v>4041.5749999999998</v>
      </c>
      <c r="F78" s="34">
        <f t="shared" si="3"/>
        <v>4649.3999999999996</v>
      </c>
      <c r="G78" s="34">
        <f t="shared" si="3"/>
        <v>5686.7</v>
      </c>
      <c r="H78" s="34">
        <f t="shared" si="3"/>
        <v>7519.4</v>
      </c>
      <c r="I78" s="17"/>
      <c r="J78" s="70"/>
      <c r="K78" s="70"/>
      <c r="L78" s="70"/>
    </row>
    <row r="79" spans="1:12" ht="15.75" customHeight="1" x14ac:dyDescent="0.25">
      <c r="A79" s="45">
        <v>59</v>
      </c>
      <c r="B79" s="45">
        <f t="shared" si="2"/>
        <v>2212.5</v>
      </c>
      <c r="C79" s="34">
        <f t="shared" si="3"/>
        <v>2744.95</v>
      </c>
      <c r="D79" s="34">
        <f t="shared" si="3"/>
        <v>3703.3249999999998</v>
      </c>
      <c r="E79" s="34">
        <f t="shared" si="3"/>
        <v>4111.2749999999996</v>
      </c>
      <c r="F79" s="34">
        <f t="shared" si="3"/>
        <v>4729.3499999999995</v>
      </c>
      <c r="G79" s="34">
        <f t="shared" si="3"/>
        <v>5784.0749999999998</v>
      </c>
      <c r="H79" s="34">
        <f t="shared" si="3"/>
        <v>7648.5499999999993</v>
      </c>
      <c r="I79" s="17"/>
      <c r="J79" s="70"/>
      <c r="K79" s="70"/>
      <c r="L79" s="70"/>
    </row>
    <row r="80" spans="1:12" ht="15.75" customHeight="1" x14ac:dyDescent="0.25">
      <c r="A80" s="45">
        <v>60</v>
      </c>
      <c r="B80" s="45">
        <f t="shared" si="2"/>
        <v>2250</v>
      </c>
      <c r="C80" s="34">
        <f t="shared" si="3"/>
        <v>2791.0749999999998</v>
      </c>
      <c r="D80" s="34">
        <f t="shared" si="3"/>
        <v>3765.8499999999995</v>
      </c>
      <c r="E80" s="34">
        <f t="shared" si="3"/>
        <v>4180.9749999999995</v>
      </c>
      <c r="F80" s="34">
        <f t="shared" si="3"/>
        <v>4809.2999999999993</v>
      </c>
      <c r="G80" s="34">
        <f t="shared" si="3"/>
        <v>5882.4749999999995</v>
      </c>
      <c r="H80" s="34">
        <f t="shared" si="3"/>
        <v>7778.7249999999995</v>
      </c>
      <c r="I80" s="17"/>
      <c r="J80" s="70"/>
      <c r="K80" s="70"/>
      <c r="L80" s="70"/>
    </row>
    <row r="81" spans="1:18" ht="15.75" customHeight="1" x14ac:dyDescent="0.25">
      <c r="A81" s="45">
        <v>61</v>
      </c>
      <c r="B81" s="45">
        <f t="shared" si="2"/>
        <v>2287.5</v>
      </c>
      <c r="C81" s="34">
        <f t="shared" si="3"/>
        <v>2838.2249999999999</v>
      </c>
      <c r="D81" s="34">
        <f t="shared" si="3"/>
        <v>3828.3749999999995</v>
      </c>
      <c r="E81" s="34">
        <f t="shared" si="3"/>
        <v>4250.6749999999993</v>
      </c>
      <c r="F81" s="34">
        <f t="shared" si="3"/>
        <v>4890.2749999999996</v>
      </c>
      <c r="G81" s="34">
        <f t="shared" si="3"/>
        <v>5980.8749999999991</v>
      </c>
      <c r="H81" s="34">
        <f t="shared" si="3"/>
        <v>7907.8749999999991</v>
      </c>
      <c r="I81" s="17"/>
      <c r="J81" s="70"/>
      <c r="K81" s="70"/>
      <c r="L81" s="70"/>
    </row>
    <row r="82" spans="1:18" ht="15.75" customHeight="1" x14ac:dyDescent="0.25">
      <c r="A82" s="45">
        <v>62</v>
      </c>
      <c r="B82" s="45">
        <f t="shared" si="2"/>
        <v>2325</v>
      </c>
      <c r="C82" s="34">
        <f t="shared" si="3"/>
        <v>2884.35</v>
      </c>
      <c r="D82" s="34">
        <f t="shared" si="3"/>
        <v>3890.8999999999996</v>
      </c>
      <c r="E82" s="34">
        <f t="shared" si="3"/>
        <v>4320.375</v>
      </c>
      <c r="F82" s="34">
        <f t="shared" si="3"/>
        <v>4970.2249999999995</v>
      </c>
      <c r="G82" s="34">
        <f t="shared" si="3"/>
        <v>6078.2499999999991</v>
      </c>
      <c r="H82" s="34">
        <f t="shared" si="3"/>
        <v>8038.0499999999993</v>
      </c>
      <c r="I82" s="17"/>
      <c r="J82" s="70"/>
      <c r="K82" s="70"/>
      <c r="L82" s="70"/>
    </row>
    <row r="83" spans="1:18" ht="15.75" customHeight="1" x14ac:dyDescent="0.25">
      <c r="A83" s="45">
        <v>63</v>
      </c>
      <c r="B83" s="45">
        <f t="shared" si="2"/>
        <v>2362.5</v>
      </c>
      <c r="C83" s="34">
        <f t="shared" si="3"/>
        <v>2931.4999999999995</v>
      </c>
      <c r="D83" s="34">
        <f t="shared" si="3"/>
        <v>3953.4249999999997</v>
      </c>
      <c r="E83" s="34">
        <f t="shared" si="3"/>
        <v>4390.0749999999998</v>
      </c>
      <c r="F83" s="34">
        <f t="shared" si="3"/>
        <v>5050.1749999999993</v>
      </c>
      <c r="G83" s="34">
        <f t="shared" si="3"/>
        <v>6176.65</v>
      </c>
      <c r="H83" s="34">
        <f t="shared" si="3"/>
        <v>8167.1999999999989</v>
      </c>
      <c r="I83" s="17"/>
      <c r="J83" s="70"/>
      <c r="K83" s="70"/>
      <c r="L83" s="70"/>
    </row>
    <row r="84" spans="1:18" ht="15.75" customHeight="1" x14ac:dyDescent="0.25">
      <c r="A84" s="45">
        <v>64</v>
      </c>
      <c r="B84" s="45">
        <f t="shared" si="2"/>
        <v>2400</v>
      </c>
      <c r="C84" s="34">
        <f t="shared" si="3"/>
        <v>2977.6249999999995</v>
      </c>
      <c r="D84" s="34">
        <f t="shared" si="3"/>
        <v>4016.9749999999995</v>
      </c>
      <c r="E84" s="34">
        <f t="shared" si="3"/>
        <v>4459.7749999999996</v>
      </c>
      <c r="F84" s="34">
        <f t="shared" si="3"/>
        <v>5130.125</v>
      </c>
      <c r="G84" s="34">
        <f t="shared" si="3"/>
        <v>6275.0499999999993</v>
      </c>
      <c r="H84" s="34">
        <f t="shared" si="3"/>
        <v>8297.375</v>
      </c>
      <c r="I84" s="17"/>
      <c r="J84" s="70"/>
      <c r="K84" s="70"/>
      <c r="L84" s="70"/>
    </row>
    <row r="85" spans="1:18" ht="15.75" customHeight="1" x14ac:dyDescent="0.25">
      <c r="A85" s="45">
        <v>65</v>
      </c>
      <c r="B85" s="45">
        <f t="shared" ref="B85:B116" si="4">SUM(A85*37.5)</f>
        <v>2437.5</v>
      </c>
      <c r="C85" s="34">
        <f t="shared" si="3"/>
        <v>3023.7499999999995</v>
      </c>
      <c r="D85" s="34">
        <f t="shared" si="3"/>
        <v>4079.4999999999995</v>
      </c>
      <c r="E85" s="34">
        <f t="shared" si="3"/>
        <v>4529.4749999999995</v>
      </c>
      <c r="F85" s="34">
        <f t="shared" si="3"/>
        <v>5210.0749999999998</v>
      </c>
      <c r="G85" s="34">
        <f t="shared" si="3"/>
        <v>6372.4249999999993</v>
      </c>
      <c r="H85" s="34">
        <f t="shared" si="3"/>
        <v>8426.5249999999996</v>
      </c>
      <c r="I85" s="17"/>
      <c r="J85" s="70"/>
      <c r="K85" s="70"/>
      <c r="L85" s="70"/>
    </row>
    <row r="86" spans="1:18" ht="15.75" customHeight="1" x14ac:dyDescent="0.25">
      <c r="A86" s="45">
        <v>66</v>
      </c>
      <c r="B86" s="45">
        <f t="shared" si="4"/>
        <v>2475</v>
      </c>
      <c r="C86" s="34">
        <f t="shared" si="3"/>
        <v>3070.8999999999996</v>
      </c>
      <c r="D86" s="34">
        <f t="shared" si="3"/>
        <v>4142.0249999999996</v>
      </c>
      <c r="E86" s="34">
        <f t="shared" si="3"/>
        <v>4599.1749999999993</v>
      </c>
      <c r="F86" s="34">
        <f t="shared" si="3"/>
        <v>5291.0499999999993</v>
      </c>
      <c r="G86" s="34">
        <f t="shared" si="3"/>
        <v>6470.8249999999998</v>
      </c>
      <c r="H86" s="34">
        <f t="shared" si="3"/>
        <v>8556.6999999999989</v>
      </c>
      <c r="I86" s="17"/>
      <c r="J86" s="70"/>
      <c r="K86" s="70"/>
      <c r="L86" s="70"/>
    </row>
    <row r="87" spans="1:18" ht="15.75" customHeight="1" x14ac:dyDescent="0.25">
      <c r="A87" s="45">
        <v>67</v>
      </c>
      <c r="B87" s="45">
        <f t="shared" si="4"/>
        <v>2512.5</v>
      </c>
      <c r="C87" s="34">
        <f t="shared" si="3"/>
        <v>3117.0249999999996</v>
      </c>
      <c r="D87" s="34">
        <f t="shared" si="3"/>
        <v>4204.5499999999993</v>
      </c>
      <c r="E87" s="34">
        <f t="shared" si="3"/>
        <v>4668.875</v>
      </c>
      <c r="F87" s="34">
        <f t="shared" si="3"/>
        <v>5370.9999999999991</v>
      </c>
      <c r="G87" s="34">
        <f t="shared" si="3"/>
        <v>6569.2249999999995</v>
      </c>
      <c r="H87" s="34">
        <f t="shared" si="3"/>
        <v>8685.8499999999985</v>
      </c>
      <c r="I87" s="17"/>
      <c r="J87" s="70"/>
      <c r="K87" s="70"/>
      <c r="L87" s="70"/>
    </row>
    <row r="88" spans="1:18" ht="15.75" customHeight="1" x14ac:dyDescent="0.25">
      <c r="A88" s="45">
        <v>68</v>
      </c>
      <c r="B88" s="45">
        <f t="shared" si="4"/>
        <v>2550</v>
      </c>
      <c r="C88" s="34">
        <f t="shared" si="3"/>
        <v>3164.1749999999997</v>
      </c>
      <c r="D88" s="34">
        <f t="shared" si="3"/>
        <v>4268.0999999999995</v>
      </c>
      <c r="E88" s="34">
        <f t="shared" si="3"/>
        <v>4738.5749999999998</v>
      </c>
      <c r="F88" s="34">
        <f t="shared" si="3"/>
        <v>5450.95</v>
      </c>
      <c r="G88" s="34">
        <f t="shared" si="3"/>
        <v>6666.5999999999995</v>
      </c>
      <c r="H88" s="34">
        <f t="shared" si="3"/>
        <v>8816.0249999999996</v>
      </c>
      <c r="I88" s="17"/>
      <c r="J88" s="70"/>
      <c r="K88" s="70"/>
      <c r="L88" s="70"/>
    </row>
    <row r="89" spans="1:18" ht="15.75" customHeight="1" x14ac:dyDescent="0.25">
      <c r="A89" s="45">
        <v>69</v>
      </c>
      <c r="B89" s="45">
        <f t="shared" si="4"/>
        <v>2587.5</v>
      </c>
      <c r="C89" s="34">
        <f t="shared" si="3"/>
        <v>3210.2999999999997</v>
      </c>
      <c r="D89" s="34">
        <f t="shared" si="3"/>
        <v>4330.625</v>
      </c>
      <c r="E89" s="34">
        <f t="shared" si="3"/>
        <v>4808.2749999999996</v>
      </c>
      <c r="F89" s="34">
        <f t="shared" si="3"/>
        <v>5530.9</v>
      </c>
      <c r="G89" s="34">
        <f t="shared" si="3"/>
        <v>6764.9999999999991</v>
      </c>
      <c r="H89" s="34">
        <f t="shared" si="3"/>
        <v>8945.1749999999993</v>
      </c>
      <c r="I89" s="17"/>
      <c r="J89" s="70"/>
      <c r="K89" s="70"/>
      <c r="L89" s="70"/>
    </row>
    <row r="90" spans="1:18" ht="15.75" customHeight="1" x14ac:dyDescent="0.25">
      <c r="A90" s="45">
        <v>70</v>
      </c>
      <c r="B90" s="45">
        <f t="shared" si="4"/>
        <v>2625</v>
      </c>
      <c r="C90" s="34">
        <f t="shared" si="3"/>
        <v>3256.4249999999997</v>
      </c>
      <c r="D90" s="34">
        <f t="shared" si="3"/>
        <v>4393.1499999999996</v>
      </c>
      <c r="E90" s="34">
        <f t="shared" si="3"/>
        <v>4877.9749999999995</v>
      </c>
      <c r="F90" s="34">
        <f t="shared" si="3"/>
        <v>5611.8749999999991</v>
      </c>
      <c r="G90" s="34">
        <f t="shared" si="3"/>
        <v>6862.3749999999991</v>
      </c>
      <c r="H90" s="34">
        <f t="shared" si="3"/>
        <v>9074.3249999999989</v>
      </c>
      <c r="I90" s="17"/>
      <c r="J90" s="70"/>
      <c r="K90" s="70"/>
      <c r="L90" s="70"/>
    </row>
    <row r="91" spans="1:18" ht="15.75" customHeight="1" x14ac:dyDescent="0.25">
      <c r="A91" s="45">
        <v>71</v>
      </c>
      <c r="B91" s="45">
        <f t="shared" si="4"/>
        <v>2662.5</v>
      </c>
      <c r="C91" s="34">
        <f t="shared" si="3"/>
        <v>3303.5749999999998</v>
      </c>
      <c r="D91" s="34">
        <f t="shared" si="3"/>
        <v>4455.6749999999993</v>
      </c>
      <c r="E91" s="34">
        <f t="shared" si="3"/>
        <v>4947.6749999999993</v>
      </c>
      <c r="F91" s="34">
        <f t="shared" si="3"/>
        <v>5691.8249999999998</v>
      </c>
      <c r="G91" s="34">
        <f t="shared" si="3"/>
        <v>6960.7749999999996</v>
      </c>
      <c r="H91" s="34">
        <f t="shared" si="3"/>
        <v>9204.5</v>
      </c>
      <c r="I91" s="17"/>
      <c r="J91" s="70"/>
      <c r="K91" s="70"/>
      <c r="L91" s="70"/>
    </row>
    <row r="92" spans="1:18" ht="15.75" customHeight="1" x14ac:dyDescent="0.25">
      <c r="A92" s="45">
        <v>72</v>
      </c>
      <c r="B92" s="45">
        <f t="shared" si="4"/>
        <v>2700</v>
      </c>
      <c r="C92" s="34">
        <f t="shared" si="3"/>
        <v>3349.7</v>
      </c>
      <c r="D92" s="34">
        <f t="shared" si="3"/>
        <v>4519.2249999999995</v>
      </c>
      <c r="E92" s="34">
        <f t="shared" si="3"/>
        <v>5017.375</v>
      </c>
      <c r="F92" s="34">
        <f t="shared" si="3"/>
        <v>5771.7749999999996</v>
      </c>
      <c r="G92" s="34">
        <f t="shared" si="3"/>
        <v>7059.1749999999993</v>
      </c>
      <c r="H92" s="34">
        <f t="shared" si="3"/>
        <v>9333.65</v>
      </c>
      <c r="I92" s="17"/>
      <c r="J92" s="70"/>
      <c r="K92" s="70"/>
      <c r="L92" s="70"/>
    </row>
    <row r="93" spans="1:18" ht="15.75" customHeight="1" x14ac:dyDescent="0.25">
      <c r="A93" s="45">
        <v>73</v>
      </c>
      <c r="B93" s="45">
        <f t="shared" si="4"/>
        <v>2737.5</v>
      </c>
      <c r="C93" s="34">
        <f t="shared" si="3"/>
        <v>3396.85</v>
      </c>
      <c r="D93" s="34">
        <f t="shared" si="3"/>
        <v>4581.75</v>
      </c>
      <c r="E93" s="34">
        <f t="shared" si="3"/>
        <v>5087.0749999999998</v>
      </c>
      <c r="F93" s="34">
        <f t="shared" si="3"/>
        <v>5851.7249999999995</v>
      </c>
      <c r="G93" s="34">
        <f t="shared" si="3"/>
        <v>7156.5499999999993</v>
      </c>
      <c r="H93" s="34">
        <f t="shared" si="3"/>
        <v>9463.8249999999989</v>
      </c>
      <c r="I93" s="17"/>
      <c r="J93" s="70"/>
      <c r="K93" s="70"/>
      <c r="L93" s="70"/>
    </row>
    <row r="94" spans="1:18" s="35" customFormat="1" ht="12.75" customHeight="1" x14ac:dyDescent="0.25">
      <c r="A94" s="45">
        <v>74</v>
      </c>
      <c r="B94" s="45">
        <f t="shared" si="4"/>
        <v>2775</v>
      </c>
      <c r="C94" s="34">
        <f t="shared" si="3"/>
        <v>3442.9749999999999</v>
      </c>
      <c r="D94" s="34">
        <f t="shared" si="3"/>
        <v>4644.2749999999996</v>
      </c>
      <c r="E94" s="34">
        <f t="shared" si="3"/>
        <v>5156.7749999999996</v>
      </c>
      <c r="F94" s="34">
        <f t="shared" si="3"/>
        <v>5931.6749999999993</v>
      </c>
      <c r="G94" s="34">
        <f t="shared" si="3"/>
        <v>7254.95</v>
      </c>
      <c r="H94" s="34">
        <f t="shared" si="3"/>
        <v>9592.9749999999985</v>
      </c>
      <c r="I94" s="44"/>
      <c r="J94" s="36"/>
      <c r="K94" s="36"/>
      <c r="L94" s="36"/>
      <c r="P94" s="69"/>
      <c r="Q94" s="69"/>
      <c r="R94" s="69"/>
    </row>
    <row r="95" spans="1:18" s="35" customFormat="1" ht="12.75" customHeight="1" x14ac:dyDescent="0.2">
      <c r="A95" s="45">
        <v>75</v>
      </c>
      <c r="B95" s="45">
        <f t="shared" si="4"/>
        <v>2812.5</v>
      </c>
      <c r="C95" s="34">
        <f t="shared" si="3"/>
        <v>3489.1</v>
      </c>
      <c r="D95" s="34">
        <f t="shared" si="3"/>
        <v>4706.7999999999993</v>
      </c>
      <c r="E95" s="34">
        <f t="shared" si="3"/>
        <v>5226.4749999999995</v>
      </c>
      <c r="F95" s="34">
        <f t="shared" ref="C95:H120" si="5">ROUND((50/49.8*($D$7*(F$20/1000)^$D$8*$G$3^($D$9+$D$10*F$20/1000)*EXP(-$D$11*($B95*1.2)/F$20)))*($B95*1.2)/1000,0)*1.025</f>
        <v>6012.65</v>
      </c>
      <c r="G95" s="34">
        <f t="shared" si="5"/>
        <v>7353.3499999999995</v>
      </c>
      <c r="H95" s="34">
        <f t="shared" si="5"/>
        <v>9723.15</v>
      </c>
      <c r="I95" s="44"/>
      <c r="J95" s="36"/>
      <c r="K95" s="36"/>
      <c r="L95" s="36"/>
    </row>
    <row r="96" spans="1:18" s="35" customFormat="1" ht="12.75" customHeight="1" x14ac:dyDescent="0.2">
      <c r="A96" s="45">
        <v>76</v>
      </c>
      <c r="B96" s="45">
        <f t="shared" si="4"/>
        <v>2850</v>
      </c>
      <c r="C96" s="34">
        <f t="shared" si="5"/>
        <v>3536.2499999999995</v>
      </c>
      <c r="D96" s="34">
        <f t="shared" si="5"/>
        <v>4769.3249999999998</v>
      </c>
      <c r="E96" s="34">
        <f t="shared" si="5"/>
        <v>5296.1749999999993</v>
      </c>
      <c r="F96" s="34">
        <f t="shared" si="5"/>
        <v>6092.5999999999995</v>
      </c>
      <c r="G96" s="34">
        <f t="shared" si="5"/>
        <v>7450.7249999999995</v>
      </c>
      <c r="H96" s="34">
        <f t="shared" si="5"/>
        <v>9852.2999999999993</v>
      </c>
      <c r="I96" s="44"/>
      <c r="J96" s="36"/>
      <c r="K96" s="36"/>
      <c r="L96" s="36"/>
    </row>
    <row r="97" spans="1:12" s="35" customFormat="1" ht="12.75" customHeight="1" x14ac:dyDescent="0.2">
      <c r="A97" s="45">
        <v>77</v>
      </c>
      <c r="B97" s="45">
        <f t="shared" si="4"/>
        <v>2887.5</v>
      </c>
      <c r="C97" s="34">
        <f t="shared" si="5"/>
        <v>3582.3749999999995</v>
      </c>
      <c r="D97" s="34">
        <f t="shared" si="5"/>
        <v>4832.875</v>
      </c>
      <c r="E97" s="34">
        <f t="shared" si="5"/>
        <v>5365.8749999999991</v>
      </c>
      <c r="F97" s="34">
        <f t="shared" si="5"/>
        <v>6172.5499999999993</v>
      </c>
      <c r="G97" s="34">
        <f t="shared" si="5"/>
        <v>7549.1249999999991</v>
      </c>
      <c r="H97" s="34">
        <f t="shared" si="5"/>
        <v>9982.4749999999985</v>
      </c>
      <c r="I97" s="44"/>
      <c r="J97" s="36"/>
      <c r="K97" s="36"/>
      <c r="L97" s="36"/>
    </row>
    <row r="98" spans="1:12" s="35" customFormat="1" ht="12.75" customHeight="1" x14ac:dyDescent="0.2">
      <c r="A98" s="45">
        <v>78</v>
      </c>
      <c r="B98" s="45">
        <f t="shared" si="4"/>
        <v>2925</v>
      </c>
      <c r="C98" s="34">
        <f t="shared" si="5"/>
        <v>3628.4999999999995</v>
      </c>
      <c r="D98" s="34">
        <f t="shared" si="5"/>
        <v>4895.3999999999996</v>
      </c>
      <c r="E98" s="34">
        <f t="shared" si="5"/>
        <v>5435.5749999999998</v>
      </c>
      <c r="F98" s="34">
        <f t="shared" si="5"/>
        <v>6252.4999999999991</v>
      </c>
      <c r="G98" s="34">
        <f t="shared" si="5"/>
        <v>7647.5249999999996</v>
      </c>
      <c r="H98" s="34">
        <f t="shared" si="5"/>
        <v>10111.625</v>
      </c>
      <c r="I98" s="44"/>
      <c r="J98" s="36"/>
      <c r="K98" s="36"/>
      <c r="L98" s="36"/>
    </row>
    <row r="99" spans="1:12" s="35" customFormat="1" ht="12.75" customHeight="1" x14ac:dyDescent="0.2">
      <c r="A99" s="45">
        <v>79</v>
      </c>
      <c r="B99" s="45">
        <f t="shared" si="4"/>
        <v>2962.5</v>
      </c>
      <c r="C99" s="34">
        <f t="shared" si="5"/>
        <v>3675.6499999999996</v>
      </c>
      <c r="D99" s="34">
        <f t="shared" si="5"/>
        <v>4957.9249999999993</v>
      </c>
      <c r="E99" s="34">
        <f t="shared" si="5"/>
        <v>5505.2749999999996</v>
      </c>
      <c r="F99" s="34">
        <f t="shared" si="5"/>
        <v>6332.45</v>
      </c>
      <c r="G99" s="34">
        <f t="shared" si="5"/>
        <v>7744.9</v>
      </c>
      <c r="H99" s="34">
        <f t="shared" si="5"/>
        <v>10241.799999999999</v>
      </c>
      <c r="I99" s="44"/>
      <c r="J99" s="36"/>
      <c r="K99" s="36"/>
      <c r="L99" s="36"/>
    </row>
    <row r="100" spans="1:12" s="35" customFormat="1" ht="12.75" customHeight="1" x14ac:dyDescent="0.2">
      <c r="A100" s="45">
        <v>80</v>
      </c>
      <c r="B100" s="45">
        <f t="shared" si="4"/>
        <v>3000</v>
      </c>
      <c r="C100" s="34">
        <f t="shared" si="5"/>
        <v>3721.7749999999996</v>
      </c>
      <c r="D100" s="34">
        <f t="shared" si="5"/>
        <v>5020.45</v>
      </c>
      <c r="E100" s="34">
        <f t="shared" si="5"/>
        <v>5574.9749999999995</v>
      </c>
      <c r="F100" s="34">
        <f t="shared" si="5"/>
        <v>6413.4249999999993</v>
      </c>
      <c r="G100" s="34">
        <f t="shared" si="5"/>
        <v>7843.2999999999993</v>
      </c>
      <c r="H100" s="34">
        <f t="shared" si="5"/>
        <v>10370.949999999999</v>
      </c>
      <c r="I100" s="44"/>
      <c r="J100" s="36"/>
      <c r="K100" s="36"/>
      <c r="L100" s="36"/>
    </row>
    <row r="101" spans="1:12" s="35" customFormat="1" ht="12.75" customHeight="1" x14ac:dyDescent="0.2">
      <c r="A101" s="45">
        <v>81</v>
      </c>
      <c r="B101" s="45">
        <f t="shared" si="4"/>
        <v>3037.5</v>
      </c>
      <c r="C101" s="34">
        <f t="shared" si="5"/>
        <v>3768.9249999999997</v>
      </c>
      <c r="D101" s="34">
        <f t="shared" si="5"/>
        <v>5084</v>
      </c>
      <c r="E101" s="34">
        <f t="shared" si="5"/>
        <v>5644.6749999999993</v>
      </c>
      <c r="F101" s="34">
        <f t="shared" si="5"/>
        <v>6493.3749999999991</v>
      </c>
      <c r="G101" s="34">
        <f t="shared" si="5"/>
        <v>7941.6999999999989</v>
      </c>
      <c r="H101" s="34">
        <f t="shared" si="5"/>
        <v>10501.125</v>
      </c>
      <c r="I101" s="44"/>
      <c r="J101" s="36"/>
      <c r="K101" s="36"/>
      <c r="L101" s="36"/>
    </row>
    <row r="102" spans="1:12" s="35" customFormat="1" ht="12.75" customHeight="1" x14ac:dyDescent="0.2">
      <c r="A102" s="45">
        <v>82</v>
      </c>
      <c r="B102" s="45">
        <f t="shared" si="4"/>
        <v>3075</v>
      </c>
      <c r="C102" s="34">
        <f t="shared" si="5"/>
        <v>3815.0499999999997</v>
      </c>
      <c r="D102" s="34">
        <f t="shared" si="5"/>
        <v>5146.5249999999996</v>
      </c>
      <c r="E102" s="34">
        <f t="shared" si="5"/>
        <v>5714.3749999999991</v>
      </c>
      <c r="F102" s="34">
        <f t="shared" si="5"/>
        <v>6573.3249999999998</v>
      </c>
      <c r="G102" s="34">
        <f t="shared" si="5"/>
        <v>8039.0749999999989</v>
      </c>
      <c r="H102" s="34">
        <f t="shared" si="5"/>
        <v>10630.275</v>
      </c>
      <c r="I102" s="44"/>
      <c r="J102" s="36"/>
      <c r="K102" s="36"/>
      <c r="L102" s="36"/>
    </row>
    <row r="103" spans="1:12" s="35" customFormat="1" ht="12.75" customHeight="1" x14ac:dyDescent="0.2">
      <c r="A103" s="45">
        <v>83</v>
      </c>
      <c r="B103" s="45">
        <f t="shared" si="4"/>
        <v>3112.5</v>
      </c>
      <c r="C103" s="34">
        <f t="shared" si="5"/>
        <v>3861.1749999999997</v>
      </c>
      <c r="D103" s="34">
        <f t="shared" si="5"/>
        <v>5209.0499999999993</v>
      </c>
      <c r="E103" s="34">
        <f t="shared" si="5"/>
        <v>5784.0749999999998</v>
      </c>
      <c r="F103" s="34">
        <f t="shared" si="5"/>
        <v>6653.2749999999996</v>
      </c>
      <c r="G103" s="34">
        <f t="shared" si="5"/>
        <v>8137.4749999999995</v>
      </c>
      <c r="H103" s="34">
        <f t="shared" si="5"/>
        <v>10760.449999999999</v>
      </c>
      <c r="I103" s="44"/>
      <c r="J103" s="36"/>
      <c r="K103" s="36"/>
      <c r="L103" s="36"/>
    </row>
    <row r="104" spans="1:12" s="35" customFormat="1" ht="12.75" customHeight="1" x14ac:dyDescent="0.2">
      <c r="A104" s="45">
        <v>84</v>
      </c>
      <c r="B104" s="45">
        <f t="shared" si="4"/>
        <v>3150</v>
      </c>
      <c r="C104" s="34">
        <f t="shared" si="5"/>
        <v>3908.3249999999998</v>
      </c>
      <c r="D104" s="34">
        <f t="shared" si="5"/>
        <v>5271.5749999999998</v>
      </c>
      <c r="E104" s="34">
        <f t="shared" si="5"/>
        <v>5853.7749999999996</v>
      </c>
      <c r="F104" s="34">
        <f t="shared" si="5"/>
        <v>6733.2249999999995</v>
      </c>
      <c r="G104" s="34">
        <f t="shared" si="5"/>
        <v>8235.875</v>
      </c>
      <c r="H104" s="34">
        <f t="shared" si="5"/>
        <v>10889.599999999999</v>
      </c>
      <c r="I104" s="44"/>
      <c r="J104" s="36"/>
      <c r="K104" s="36"/>
      <c r="L104" s="36"/>
    </row>
    <row r="105" spans="1:12" s="35" customFormat="1" ht="12.75" customHeight="1" x14ac:dyDescent="0.2">
      <c r="A105" s="45">
        <v>85</v>
      </c>
      <c r="B105" s="45">
        <f t="shared" si="4"/>
        <v>3187.5</v>
      </c>
      <c r="C105" s="34">
        <f t="shared" si="5"/>
        <v>3954.45</v>
      </c>
      <c r="D105" s="34">
        <f t="shared" si="5"/>
        <v>5335.1249999999991</v>
      </c>
      <c r="E105" s="34">
        <f t="shared" si="5"/>
        <v>5923.4749999999995</v>
      </c>
      <c r="F105" s="34">
        <f t="shared" si="5"/>
        <v>6814.2</v>
      </c>
      <c r="G105" s="34">
        <f t="shared" si="5"/>
        <v>8333.25</v>
      </c>
      <c r="H105" s="34">
        <f t="shared" si="5"/>
        <v>11019.775</v>
      </c>
      <c r="I105" s="44"/>
      <c r="J105" s="36"/>
      <c r="K105" s="36"/>
      <c r="L105" s="36"/>
    </row>
    <row r="106" spans="1:12" s="35" customFormat="1" ht="12.75" customHeight="1" x14ac:dyDescent="0.2">
      <c r="A106" s="45">
        <v>86</v>
      </c>
      <c r="B106" s="45">
        <f t="shared" si="4"/>
        <v>3225</v>
      </c>
      <c r="C106" s="34">
        <f t="shared" si="5"/>
        <v>4001.5999999999995</v>
      </c>
      <c r="D106" s="34">
        <f t="shared" si="5"/>
        <v>5397.65</v>
      </c>
      <c r="E106" s="34">
        <f t="shared" si="5"/>
        <v>5993.1749999999993</v>
      </c>
      <c r="F106" s="34">
        <f t="shared" si="5"/>
        <v>6894.15</v>
      </c>
      <c r="G106" s="34">
        <f t="shared" si="5"/>
        <v>8431.65</v>
      </c>
      <c r="H106" s="34">
        <f t="shared" si="5"/>
        <v>11148.924999999999</v>
      </c>
      <c r="I106" s="44"/>
      <c r="J106" s="36"/>
      <c r="K106" s="36"/>
      <c r="L106" s="36"/>
    </row>
    <row r="107" spans="1:12" s="35" customFormat="1" ht="12.75" customHeight="1" x14ac:dyDescent="0.2">
      <c r="A107" s="45">
        <v>87</v>
      </c>
      <c r="B107" s="45">
        <f t="shared" si="4"/>
        <v>3262.5</v>
      </c>
      <c r="C107" s="34">
        <f t="shared" si="5"/>
        <v>4047.7249999999995</v>
      </c>
      <c r="D107" s="34">
        <f t="shared" si="5"/>
        <v>5460.1749999999993</v>
      </c>
      <c r="E107" s="34">
        <f t="shared" si="5"/>
        <v>6062.8749999999991</v>
      </c>
      <c r="F107" s="34">
        <f t="shared" si="5"/>
        <v>6974.0999999999995</v>
      </c>
      <c r="G107" s="34">
        <f t="shared" si="5"/>
        <v>8530.0499999999993</v>
      </c>
      <c r="H107" s="34">
        <f t="shared" si="5"/>
        <v>11279.099999999999</v>
      </c>
      <c r="I107" s="44"/>
      <c r="J107" s="36"/>
      <c r="K107" s="36"/>
      <c r="L107" s="36"/>
    </row>
    <row r="108" spans="1:12" s="35" customFormat="1" ht="12.75" customHeight="1" x14ac:dyDescent="0.2">
      <c r="A108" s="45">
        <v>88</v>
      </c>
      <c r="B108" s="45">
        <f t="shared" si="4"/>
        <v>3300</v>
      </c>
      <c r="C108" s="34">
        <f t="shared" si="5"/>
        <v>4093.8499999999995</v>
      </c>
      <c r="D108" s="34">
        <f t="shared" si="5"/>
        <v>5522.7</v>
      </c>
      <c r="E108" s="34">
        <f t="shared" si="5"/>
        <v>6132.5749999999998</v>
      </c>
      <c r="F108" s="34">
        <f t="shared" si="5"/>
        <v>7054.0499999999993</v>
      </c>
      <c r="G108" s="34">
        <f t="shared" si="5"/>
        <v>8627.4249999999993</v>
      </c>
      <c r="H108" s="34">
        <f t="shared" si="5"/>
        <v>11408.249999999998</v>
      </c>
      <c r="I108" s="44"/>
      <c r="J108" s="36"/>
      <c r="K108" s="36"/>
      <c r="L108" s="36"/>
    </row>
    <row r="109" spans="1:12" s="35" customFormat="1" ht="12.75" customHeight="1" x14ac:dyDescent="0.2">
      <c r="A109" s="45">
        <v>89</v>
      </c>
      <c r="B109" s="45">
        <f t="shared" si="4"/>
        <v>3337.5</v>
      </c>
      <c r="C109" s="34">
        <f t="shared" si="5"/>
        <v>4141</v>
      </c>
      <c r="D109" s="34">
        <f t="shared" si="5"/>
        <v>5585.2249999999995</v>
      </c>
      <c r="E109" s="34">
        <f t="shared" si="5"/>
        <v>6202.2749999999996</v>
      </c>
      <c r="F109" s="34">
        <f t="shared" si="5"/>
        <v>7133.9999999999991</v>
      </c>
      <c r="G109" s="34">
        <f t="shared" si="5"/>
        <v>8725.8249999999989</v>
      </c>
      <c r="H109" s="34">
        <f t="shared" si="5"/>
        <v>11538.424999999999</v>
      </c>
      <c r="I109" s="44"/>
      <c r="J109" s="36"/>
      <c r="K109" s="36"/>
      <c r="L109" s="36"/>
    </row>
    <row r="110" spans="1:12" s="35" customFormat="1" ht="12.75" customHeight="1" x14ac:dyDescent="0.2">
      <c r="A110" s="45">
        <v>90</v>
      </c>
      <c r="B110" s="45">
        <f t="shared" si="4"/>
        <v>3375</v>
      </c>
      <c r="C110" s="34">
        <f t="shared" si="5"/>
        <v>4187.125</v>
      </c>
      <c r="D110" s="34">
        <f t="shared" si="5"/>
        <v>5648.7749999999996</v>
      </c>
      <c r="E110" s="34">
        <f t="shared" si="5"/>
        <v>6271.9749999999995</v>
      </c>
      <c r="F110" s="34">
        <f t="shared" si="5"/>
        <v>7214.9749999999995</v>
      </c>
      <c r="G110" s="34">
        <f t="shared" si="5"/>
        <v>8823.1999999999989</v>
      </c>
      <c r="H110" s="34">
        <f t="shared" si="5"/>
        <v>11667.574999999999</v>
      </c>
      <c r="I110" s="44"/>
      <c r="J110" s="36"/>
      <c r="K110" s="36"/>
      <c r="L110" s="36"/>
    </row>
    <row r="111" spans="1:12" s="35" customFormat="1" ht="12.75" customHeight="1" x14ac:dyDescent="0.2">
      <c r="A111" s="45">
        <v>91</v>
      </c>
      <c r="B111" s="45">
        <f t="shared" si="4"/>
        <v>3412.5</v>
      </c>
      <c r="C111" s="34">
        <f t="shared" si="5"/>
        <v>4234.2749999999996</v>
      </c>
      <c r="D111" s="34">
        <f t="shared" si="5"/>
        <v>5711.2999999999993</v>
      </c>
      <c r="E111" s="34">
        <f t="shared" si="5"/>
        <v>6341.6749999999993</v>
      </c>
      <c r="F111" s="34">
        <f t="shared" si="5"/>
        <v>7294.9249999999993</v>
      </c>
      <c r="G111" s="34">
        <f t="shared" si="5"/>
        <v>8921.5999999999985</v>
      </c>
      <c r="H111" s="34">
        <f t="shared" si="5"/>
        <v>11797.749999999998</v>
      </c>
      <c r="I111" s="44"/>
      <c r="J111" s="36"/>
      <c r="K111" s="36"/>
      <c r="L111" s="36"/>
    </row>
    <row r="112" spans="1:12" s="35" customFormat="1" ht="12.75" customHeight="1" x14ac:dyDescent="0.2">
      <c r="A112" s="45">
        <v>92</v>
      </c>
      <c r="B112" s="45">
        <f t="shared" si="4"/>
        <v>3450</v>
      </c>
      <c r="C112" s="34">
        <f t="shared" si="5"/>
        <v>4280.3999999999996</v>
      </c>
      <c r="D112" s="34">
        <f t="shared" si="5"/>
        <v>5773.8249999999998</v>
      </c>
      <c r="E112" s="34">
        <f t="shared" si="5"/>
        <v>6411.3749999999991</v>
      </c>
      <c r="F112" s="34">
        <f t="shared" si="5"/>
        <v>7374.8749999999991</v>
      </c>
      <c r="G112" s="34">
        <f t="shared" si="5"/>
        <v>9020</v>
      </c>
      <c r="H112" s="34">
        <f t="shared" si="5"/>
        <v>11926.9</v>
      </c>
      <c r="I112" s="44"/>
      <c r="J112" s="36"/>
      <c r="K112" s="36"/>
      <c r="L112" s="36"/>
    </row>
    <row r="113" spans="1:13" s="35" customFormat="1" ht="12.75" customHeight="1" x14ac:dyDescent="0.2">
      <c r="A113" s="45">
        <v>93</v>
      </c>
      <c r="B113" s="45">
        <f t="shared" si="4"/>
        <v>3487.5</v>
      </c>
      <c r="C113" s="34">
        <f t="shared" si="5"/>
        <v>4326.5249999999996</v>
      </c>
      <c r="D113" s="34">
        <f t="shared" si="5"/>
        <v>5836.3499999999995</v>
      </c>
      <c r="E113" s="34">
        <f t="shared" si="5"/>
        <v>6481.0749999999998</v>
      </c>
      <c r="F113" s="34">
        <f t="shared" si="5"/>
        <v>7454.8249999999989</v>
      </c>
      <c r="G113" s="34">
        <f t="shared" si="5"/>
        <v>9117.375</v>
      </c>
      <c r="H113" s="34">
        <f t="shared" si="5"/>
        <v>12056.05</v>
      </c>
      <c r="I113" s="44"/>
      <c r="J113" s="36"/>
      <c r="K113" s="36"/>
      <c r="L113" s="36"/>
    </row>
    <row r="114" spans="1:13" s="35" customFormat="1" ht="12.75" customHeight="1" x14ac:dyDescent="0.2">
      <c r="A114" s="45">
        <v>94</v>
      </c>
      <c r="B114" s="45">
        <f t="shared" si="4"/>
        <v>3525</v>
      </c>
      <c r="C114" s="34">
        <f t="shared" si="5"/>
        <v>4373.6749999999993</v>
      </c>
      <c r="D114" s="34">
        <f t="shared" si="5"/>
        <v>5899.9</v>
      </c>
      <c r="E114" s="34">
        <f t="shared" si="5"/>
        <v>6550.7749999999996</v>
      </c>
      <c r="F114" s="34">
        <f t="shared" si="5"/>
        <v>7534.7749999999996</v>
      </c>
      <c r="G114" s="34">
        <f t="shared" si="5"/>
        <v>9215.7749999999996</v>
      </c>
      <c r="H114" s="34">
        <f t="shared" si="5"/>
        <v>12186.224999999999</v>
      </c>
      <c r="I114" s="44"/>
      <c r="J114" s="36"/>
      <c r="K114" s="36"/>
      <c r="L114" s="36"/>
    </row>
    <row r="115" spans="1:13" s="35" customFormat="1" ht="12.75" customHeight="1" x14ac:dyDescent="0.2">
      <c r="A115" s="45">
        <v>95</v>
      </c>
      <c r="B115" s="45">
        <f t="shared" si="4"/>
        <v>3562.5</v>
      </c>
      <c r="C115" s="34">
        <f t="shared" si="5"/>
        <v>4419.7999999999993</v>
      </c>
      <c r="D115" s="34">
        <f t="shared" si="5"/>
        <v>5962.4249999999993</v>
      </c>
      <c r="E115" s="34">
        <f t="shared" si="5"/>
        <v>6620.4749999999995</v>
      </c>
      <c r="F115" s="34">
        <f t="shared" si="5"/>
        <v>7615.7499999999991</v>
      </c>
      <c r="G115" s="34">
        <f t="shared" si="5"/>
        <v>9314.1749999999993</v>
      </c>
      <c r="H115" s="34">
        <f t="shared" si="5"/>
        <v>12315.374999999998</v>
      </c>
      <c r="I115" s="44"/>
      <c r="J115" s="36"/>
      <c r="K115" s="36"/>
      <c r="L115" s="36"/>
    </row>
    <row r="116" spans="1:13" s="35" customFormat="1" ht="12.75" customHeight="1" x14ac:dyDescent="0.2">
      <c r="A116" s="45">
        <v>96</v>
      </c>
      <c r="B116" s="45">
        <f t="shared" si="4"/>
        <v>3600</v>
      </c>
      <c r="C116" s="34">
        <f t="shared" si="5"/>
        <v>4465.9249999999993</v>
      </c>
      <c r="D116" s="34">
        <f t="shared" si="5"/>
        <v>6024.95</v>
      </c>
      <c r="E116" s="34">
        <f t="shared" si="5"/>
        <v>6690.1749999999993</v>
      </c>
      <c r="F116" s="34">
        <f t="shared" si="5"/>
        <v>7695.6999999999989</v>
      </c>
      <c r="G116" s="34">
        <f t="shared" si="5"/>
        <v>9411.5499999999993</v>
      </c>
      <c r="H116" s="34">
        <f t="shared" si="5"/>
        <v>12445.55</v>
      </c>
      <c r="I116" s="44"/>
      <c r="J116" s="36"/>
      <c r="K116" s="36"/>
      <c r="L116" s="36"/>
    </row>
    <row r="117" spans="1:13" s="35" customFormat="1" ht="12.75" customHeight="1" x14ac:dyDescent="0.2">
      <c r="A117" s="45">
        <v>97</v>
      </c>
      <c r="B117" s="45">
        <f t="shared" ref="B117:B120" si="6">SUM(A117*37.5)</f>
        <v>3637.5</v>
      </c>
      <c r="C117" s="34">
        <f t="shared" si="5"/>
        <v>4513.0749999999998</v>
      </c>
      <c r="D117" s="34">
        <f t="shared" si="5"/>
        <v>6087.4749999999995</v>
      </c>
      <c r="E117" s="34">
        <f t="shared" si="5"/>
        <v>6759.8749999999991</v>
      </c>
      <c r="F117" s="34">
        <f t="shared" si="5"/>
        <v>7775.65</v>
      </c>
      <c r="G117" s="34">
        <f t="shared" si="5"/>
        <v>9509.9499999999989</v>
      </c>
      <c r="H117" s="34">
        <f t="shared" si="5"/>
        <v>12574.699999999999</v>
      </c>
      <c r="I117" s="44"/>
      <c r="J117" s="36"/>
      <c r="K117" s="36"/>
      <c r="L117" s="36"/>
    </row>
    <row r="118" spans="1:13" s="35" customFormat="1" ht="12.75" customHeight="1" x14ac:dyDescent="0.2">
      <c r="A118" s="45">
        <v>98</v>
      </c>
      <c r="B118" s="45">
        <f t="shared" si="6"/>
        <v>3675</v>
      </c>
      <c r="C118" s="34">
        <f t="shared" si="5"/>
        <v>4559.2</v>
      </c>
      <c r="D118" s="34">
        <f t="shared" si="5"/>
        <v>6151.0249999999996</v>
      </c>
      <c r="E118" s="34">
        <f t="shared" si="5"/>
        <v>6829.5749999999998</v>
      </c>
      <c r="F118" s="34">
        <f t="shared" si="5"/>
        <v>7855.5999999999995</v>
      </c>
      <c r="G118" s="34">
        <f t="shared" si="5"/>
        <v>9608.3499999999985</v>
      </c>
      <c r="H118" s="34">
        <f t="shared" si="5"/>
        <v>12704.874999999998</v>
      </c>
      <c r="I118" s="44"/>
      <c r="J118" s="36"/>
      <c r="K118" s="36"/>
      <c r="L118" s="36"/>
    </row>
    <row r="119" spans="1:13" s="35" customFormat="1" ht="12.75" customHeight="1" x14ac:dyDescent="0.2">
      <c r="A119" s="45">
        <v>99</v>
      </c>
      <c r="B119" s="45">
        <f t="shared" si="6"/>
        <v>3712.5</v>
      </c>
      <c r="C119" s="34">
        <f t="shared" si="5"/>
        <v>4606.3499999999995</v>
      </c>
      <c r="D119" s="34">
        <f t="shared" si="5"/>
        <v>6213.5499999999993</v>
      </c>
      <c r="E119" s="34">
        <f t="shared" si="5"/>
        <v>6899.2749999999996</v>
      </c>
      <c r="F119" s="34">
        <f t="shared" si="5"/>
        <v>7936.5749999999989</v>
      </c>
      <c r="G119" s="34">
        <f t="shared" si="5"/>
        <v>9705.7249999999985</v>
      </c>
      <c r="H119" s="34">
        <f t="shared" si="5"/>
        <v>12834.025</v>
      </c>
      <c r="I119" s="44"/>
      <c r="J119" s="36"/>
      <c r="K119" s="36"/>
      <c r="L119" s="36"/>
    </row>
    <row r="120" spans="1:13" s="35" customFormat="1" ht="12.75" customHeight="1" x14ac:dyDescent="0.2">
      <c r="A120" s="45">
        <v>100</v>
      </c>
      <c r="B120" s="45">
        <f t="shared" si="6"/>
        <v>3750</v>
      </c>
      <c r="C120" s="34">
        <f t="shared" si="5"/>
        <v>4652.4749999999995</v>
      </c>
      <c r="D120" s="34">
        <f t="shared" si="5"/>
        <v>6276.0749999999998</v>
      </c>
      <c r="E120" s="34">
        <f t="shared" si="5"/>
        <v>6968.9749999999995</v>
      </c>
      <c r="F120" s="34">
        <f t="shared" si="5"/>
        <v>8016.5249999999996</v>
      </c>
      <c r="G120" s="34">
        <f t="shared" si="5"/>
        <v>9804.125</v>
      </c>
      <c r="H120" s="34">
        <f t="shared" si="5"/>
        <v>12964.199999999999</v>
      </c>
      <c r="I120" s="44"/>
      <c r="J120" s="36"/>
      <c r="K120" s="36"/>
      <c r="L120" s="36"/>
    </row>
    <row r="121" spans="1:13" s="35" customFormat="1" ht="12.75" customHeight="1" x14ac:dyDescent="0.2">
      <c r="A121" s="45"/>
      <c r="B121" s="45"/>
      <c r="C121" s="34"/>
      <c r="D121" s="34"/>
      <c r="E121" s="34"/>
      <c r="F121" s="34"/>
      <c r="G121" s="34"/>
      <c r="H121" s="34"/>
      <c r="I121" s="44"/>
      <c r="J121" s="36"/>
      <c r="K121" s="36"/>
      <c r="L121" s="36"/>
    </row>
    <row r="122" spans="1:13" s="35" customFormat="1" ht="12.75" customHeight="1" thickBot="1" x14ac:dyDescent="0.25">
      <c r="A122" s="58" t="s">
        <v>27</v>
      </c>
      <c r="B122" s="58"/>
      <c r="C122" s="58"/>
      <c r="D122" s="103"/>
      <c r="F122" s="36"/>
      <c r="G122" s="36"/>
      <c r="H122" s="36"/>
      <c r="I122" s="36"/>
      <c r="J122" s="44"/>
      <c r="K122" s="36"/>
      <c r="L122" s="36"/>
      <c r="M122" s="36"/>
    </row>
    <row r="123" spans="1:13" s="35" customFormat="1" ht="24" customHeight="1" x14ac:dyDescent="0.3">
      <c r="A123" s="37" t="s">
        <v>28</v>
      </c>
      <c r="B123" s="37" t="s">
        <v>29</v>
      </c>
      <c r="C123" s="111" t="s">
        <v>30</v>
      </c>
      <c r="D123" s="112"/>
      <c r="E123" s="112"/>
      <c r="F123" s="112"/>
      <c r="G123" s="112"/>
      <c r="H123" s="113"/>
      <c r="I123" s="104" t="s">
        <v>31</v>
      </c>
      <c r="J123" s="44"/>
      <c r="K123" s="36"/>
      <c r="L123" s="36"/>
      <c r="M123" s="36"/>
    </row>
    <row r="124" spans="1:13" s="35" customFormat="1" ht="18.75" customHeight="1" thickBot="1" x14ac:dyDescent="0.3">
      <c r="A124" s="37" t="s">
        <v>25</v>
      </c>
      <c r="B124" s="37" t="s">
        <v>26</v>
      </c>
      <c r="C124" s="15">
        <v>300</v>
      </c>
      <c r="D124" s="66">
        <v>440</v>
      </c>
      <c r="E124" s="55">
        <v>500</v>
      </c>
      <c r="F124" s="55">
        <v>590</v>
      </c>
      <c r="G124" s="55">
        <v>740</v>
      </c>
      <c r="H124" s="55">
        <v>990</v>
      </c>
      <c r="I124" s="106">
        <v>990</v>
      </c>
      <c r="J124" s="44"/>
      <c r="K124" s="36"/>
      <c r="L124" s="36"/>
      <c r="M124" s="36"/>
    </row>
    <row r="125" spans="1:13" s="35" customFormat="1" ht="18.75" customHeight="1" thickBot="1" x14ac:dyDescent="0.3">
      <c r="A125" s="78">
        <v>100</v>
      </c>
      <c r="B125" s="22">
        <f>SUM(A125*37.5)</f>
        <v>3750</v>
      </c>
      <c r="C125" s="109">
        <f t="shared" ref="C125:H125" si="7">ROUND((50/49.8*($D$7*(C$20/1000)^$D$8*$G$3^($D$9+$D$10*C$20/1000)*EXP(-$D$11*($B125*1.2)/C$20)))*($B125*1.2)/1000,0)*1.025</f>
        <v>4652.4749999999995</v>
      </c>
      <c r="D125" s="109">
        <f t="shared" si="7"/>
        <v>6276.0749999999998</v>
      </c>
      <c r="E125" s="109">
        <f t="shared" si="7"/>
        <v>6968.9749999999995</v>
      </c>
      <c r="F125" s="109">
        <f t="shared" si="7"/>
        <v>8016.5249999999996</v>
      </c>
      <c r="G125" s="109">
        <f t="shared" si="7"/>
        <v>9804.125</v>
      </c>
      <c r="H125" s="110">
        <f t="shared" si="7"/>
        <v>12964.199999999999</v>
      </c>
      <c r="I125" s="90">
        <f>ROUND((50/49.8*($D$7*(I$124/1000)^$D$8*$G$3^($D$9+$D$10*I$124/1000)*EXP(-$D$11*($B125*1.2)/I$124)))*($B125*1.2)/1000,0)*1.025</f>
        <v>12964.199999999999</v>
      </c>
      <c r="J125" s="44"/>
      <c r="K125" s="36"/>
      <c r="L125" s="36"/>
      <c r="M125" s="36"/>
    </row>
    <row r="126" spans="1:13" s="35" customFormat="1" ht="12.75" customHeight="1" x14ac:dyDescent="0.2">
      <c r="B126" s="58" t="s">
        <v>32</v>
      </c>
      <c r="D126" s="43"/>
      <c r="F126" s="36"/>
      <c r="G126" s="36"/>
      <c r="H126" s="36"/>
      <c r="I126" s="28" t="s">
        <v>33</v>
      </c>
      <c r="J126" s="44"/>
      <c r="K126" s="36"/>
      <c r="L126" s="36"/>
      <c r="M126" s="36"/>
    </row>
    <row r="127" spans="1:13" s="35" customFormat="1" ht="12.75" customHeight="1" x14ac:dyDescent="0.2">
      <c r="D127" s="43"/>
      <c r="F127" s="36"/>
      <c r="G127" s="36"/>
      <c r="H127" s="36"/>
      <c r="I127" s="28" t="s">
        <v>34</v>
      </c>
      <c r="J127" s="44"/>
      <c r="K127" s="36"/>
      <c r="L127" s="36"/>
      <c r="M127" s="36"/>
    </row>
    <row r="128" spans="1:13" s="35" customFormat="1" ht="12.75" customHeight="1" x14ac:dyDescent="0.2">
      <c r="A128" s="4" t="s">
        <v>35</v>
      </c>
      <c r="D128" s="43"/>
      <c r="F128" s="36"/>
      <c r="G128" s="36"/>
      <c r="H128" s="36"/>
      <c r="I128" s="36"/>
      <c r="J128" s="44"/>
      <c r="K128" s="36"/>
      <c r="L128" s="36"/>
      <c r="M128" s="36"/>
    </row>
    <row r="129" spans="4:13" s="35" customFormat="1" ht="12.75" customHeight="1" x14ac:dyDescent="0.2">
      <c r="D129" s="43"/>
      <c r="F129" s="36"/>
      <c r="G129" s="36"/>
      <c r="H129" s="36"/>
      <c r="I129" s="36"/>
      <c r="J129" s="44"/>
      <c r="K129" s="36"/>
      <c r="L129" s="36"/>
      <c r="M129" s="36"/>
    </row>
    <row r="130" spans="4:13" s="35" customFormat="1" ht="12.75" customHeight="1" x14ac:dyDescent="0.2">
      <c r="D130" s="43"/>
      <c r="F130" s="36"/>
      <c r="G130" s="36"/>
      <c r="H130" s="36"/>
      <c r="I130" s="36"/>
      <c r="J130" s="44"/>
      <c r="K130" s="36"/>
      <c r="L130" s="36"/>
      <c r="M130" s="36"/>
    </row>
    <row r="131" spans="4:13" s="35" customFormat="1" ht="12.75" customHeight="1" x14ac:dyDescent="0.2">
      <c r="D131" s="43"/>
      <c r="F131" s="36"/>
      <c r="G131" s="36"/>
      <c r="H131" s="36"/>
      <c r="I131" s="36"/>
      <c r="J131" s="44"/>
      <c r="K131" s="36"/>
      <c r="L131" s="36"/>
      <c r="M131" s="36"/>
    </row>
    <row r="132" spans="4:13" s="35" customFormat="1" ht="12.75" customHeight="1" x14ac:dyDescent="0.2">
      <c r="D132" s="43"/>
      <c r="F132" s="36"/>
      <c r="G132" s="36"/>
      <c r="H132" s="36"/>
      <c r="I132" s="36"/>
      <c r="J132" s="44"/>
      <c r="K132" s="36"/>
      <c r="L132" s="36"/>
      <c r="M132" s="36"/>
    </row>
    <row r="133" spans="4:13" s="35" customFormat="1" ht="12.75" customHeight="1" x14ac:dyDescent="0.2">
      <c r="D133" s="43"/>
      <c r="F133" s="36"/>
      <c r="G133" s="36"/>
      <c r="H133" s="36"/>
      <c r="I133" s="36"/>
      <c r="J133" s="44"/>
      <c r="K133" s="36"/>
      <c r="L133" s="36"/>
      <c r="M133" s="36"/>
    </row>
    <row r="134" spans="4:13" s="35" customFormat="1" ht="12.75" customHeight="1" x14ac:dyDescent="0.2">
      <c r="D134" s="43"/>
      <c r="F134" s="36"/>
      <c r="G134" s="36"/>
      <c r="H134" s="36"/>
      <c r="I134" s="36"/>
      <c r="J134" s="44"/>
      <c r="K134" s="36"/>
      <c r="L134" s="36"/>
      <c r="M134" s="36"/>
    </row>
    <row r="135" spans="4:13" s="35" customFormat="1" ht="12.75" customHeight="1" x14ac:dyDescent="0.2">
      <c r="D135" s="43"/>
      <c r="F135" s="36"/>
      <c r="G135" s="36"/>
      <c r="H135" s="36"/>
      <c r="I135" s="36"/>
      <c r="J135" s="44"/>
      <c r="K135" s="36"/>
      <c r="L135" s="36"/>
      <c r="M135" s="36"/>
    </row>
    <row r="136" spans="4:13" s="35" customFormat="1" ht="12.75" customHeight="1" x14ac:dyDescent="0.2">
      <c r="D136" s="43"/>
      <c r="F136" s="36"/>
      <c r="G136" s="36"/>
      <c r="H136" s="36"/>
      <c r="I136" s="36"/>
      <c r="J136" s="44"/>
      <c r="K136" s="36"/>
      <c r="L136" s="36"/>
      <c r="M136" s="36"/>
    </row>
    <row r="137" spans="4:13" s="35" customFormat="1" ht="12.75" customHeight="1" x14ac:dyDescent="0.2">
      <c r="D137" s="43"/>
      <c r="F137" s="36"/>
      <c r="G137" s="36"/>
      <c r="H137" s="36"/>
      <c r="I137" s="36"/>
      <c r="J137" s="44"/>
      <c r="K137" s="36"/>
      <c r="L137" s="36"/>
      <c r="M137" s="36"/>
    </row>
    <row r="138" spans="4:13" s="35" customFormat="1" ht="12.75" customHeight="1" x14ac:dyDescent="0.2">
      <c r="D138" s="43"/>
      <c r="F138" s="36"/>
      <c r="G138" s="36"/>
      <c r="H138" s="36"/>
      <c r="I138" s="36"/>
      <c r="J138" s="44"/>
      <c r="K138" s="36"/>
      <c r="L138" s="36"/>
      <c r="M138" s="36"/>
    </row>
    <row r="139" spans="4:13" s="35" customFormat="1" ht="12.75" customHeight="1" x14ac:dyDescent="0.2">
      <c r="D139" s="43"/>
      <c r="F139" s="36"/>
      <c r="G139" s="36"/>
      <c r="H139" s="36"/>
      <c r="I139" s="36"/>
      <c r="J139" s="44"/>
      <c r="K139" s="36"/>
      <c r="L139" s="36"/>
      <c r="M139" s="36"/>
    </row>
    <row r="140" spans="4:13" s="35" customFormat="1" ht="12.75" customHeight="1" x14ac:dyDescent="0.2">
      <c r="D140" s="43"/>
      <c r="F140" s="36"/>
      <c r="G140" s="36"/>
      <c r="H140" s="36"/>
      <c r="I140" s="36"/>
      <c r="J140" s="44"/>
      <c r="K140" s="36"/>
      <c r="L140" s="36"/>
      <c r="M140" s="36"/>
    </row>
    <row r="141" spans="4:13" s="35" customFormat="1" ht="12.75" customHeight="1" x14ac:dyDescent="0.2">
      <c r="D141" s="43"/>
      <c r="F141" s="36"/>
      <c r="G141" s="36"/>
      <c r="H141" s="36"/>
      <c r="I141" s="36"/>
      <c r="J141" s="44"/>
      <c r="K141" s="36"/>
      <c r="L141" s="36"/>
      <c r="M141" s="36"/>
    </row>
    <row r="142" spans="4:13" s="35" customFormat="1" ht="12.75" customHeight="1" x14ac:dyDescent="0.2">
      <c r="D142" s="43"/>
      <c r="F142" s="36"/>
      <c r="G142" s="36"/>
      <c r="H142" s="36"/>
      <c r="I142" s="36"/>
      <c r="J142" s="44"/>
      <c r="K142" s="36"/>
      <c r="L142" s="36"/>
      <c r="M142" s="36"/>
    </row>
    <row r="143" spans="4:13" s="35" customFormat="1" ht="12.75" customHeight="1" x14ac:dyDescent="0.2">
      <c r="D143" s="43"/>
      <c r="F143" s="36"/>
      <c r="G143" s="36"/>
      <c r="H143" s="36"/>
      <c r="I143" s="36"/>
      <c r="J143" s="44"/>
      <c r="K143" s="36"/>
      <c r="L143" s="36"/>
      <c r="M143" s="36"/>
    </row>
    <row r="144" spans="4:13" s="35" customFormat="1" ht="12.75" customHeight="1" x14ac:dyDescent="0.2">
      <c r="D144" s="43"/>
      <c r="F144" s="36"/>
      <c r="G144" s="36"/>
      <c r="H144" s="36"/>
      <c r="I144" s="36"/>
      <c r="J144" s="44"/>
      <c r="K144" s="36"/>
      <c r="L144" s="36"/>
      <c r="M144" s="36"/>
    </row>
    <row r="145" spans="4:13" s="35" customFormat="1" ht="12.75" customHeight="1" x14ac:dyDescent="0.2">
      <c r="D145" s="43"/>
      <c r="F145" s="36"/>
      <c r="G145" s="36"/>
      <c r="H145" s="36"/>
      <c r="I145" s="36"/>
      <c r="J145" s="44"/>
      <c r="K145" s="36"/>
      <c r="L145" s="36"/>
      <c r="M145" s="36"/>
    </row>
    <row r="146" spans="4:13" s="35" customFormat="1" ht="12.75" customHeight="1" x14ac:dyDescent="0.2">
      <c r="D146" s="43"/>
      <c r="F146" s="36"/>
      <c r="G146" s="36"/>
      <c r="H146" s="36"/>
      <c r="I146" s="36"/>
      <c r="J146" s="44"/>
      <c r="K146" s="36"/>
      <c r="L146" s="36"/>
      <c r="M146" s="36"/>
    </row>
    <row r="147" spans="4:13" s="35" customFormat="1" ht="12.75" customHeight="1" x14ac:dyDescent="0.2">
      <c r="D147" s="43"/>
      <c r="F147" s="36"/>
      <c r="G147" s="36"/>
      <c r="H147" s="36"/>
      <c r="I147" s="36"/>
      <c r="J147" s="44"/>
      <c r="K147" s="36"/>
      <c r="L147" s="36"/>
      <c r="M147" s="36"/>
    </row>
    <row r="148" spans="4:13" s="35" customFormat="1" ht="12.75" customHeight="1" x14ac:dyDescent="0.2">
      <c r="D148" s="43"/>
      <c r="F148" s="36"/>
      <c r="G148" s="36"/>
      <c r="H148" s="36"/>
      <c r="I148" s="36"/>
      <c r="J148" s="44"/>
      <c r="K148" s="36"/>
      <c r="L148" s="36"/>
      <c r="M148" s="36"/>
    </row>
    <row r="149" spans="4:13" s="35" customFormat="1" ht="12.75" customHeight="1" x14ac:dyDescent="0.2">
      <c r="D149" s="43"/>
      <c r="F149" s="36"/>
      <c r="G149" s="36"/>
      <c r="H149" s="36"/>
      <c r="I149" s="36"/>
      <c r="J149" s="44"/>
      <c r="K149" s="36"/>
      <c r="L149" s="36"/>
      <c r="M149" s="36"/>
    </row>
    <row r="150" spans="4:13" s="35" customFormat="1" ht="12.75" customHeight="1" x14ac:dyDescent="0.2">
      <c r="D150" s="43"/>
      <c r="F150" s="36"/>
      <c r="G150" s="36"/>
      <c r="H150" s="36"/>
      <c r="I150" s="36"/>
      <c r="J150" s="44"/>
      <c r="K150" s="36"/>
      <c r="L150" s="36"/>
      <c r="M150" s="36"/>
    </row>
    <row r="151" spans="4:13" s="35" customFormat="1" ht="12.75" customHeight="1" x14ac:dyDescent="0.2">
      <c r="D151" s="43"/>
      <c r="F151" s="36"/>
      <c r="G151" s="36"/>
      <c r="H151" s="36"/>
      <c r="I151" s="36"/>
      <c r="J151" s="44"/>
      <c r="K151" s="36"/>
      <c r="L151" s="36"/>
      <c r="M151" s="36"/>
    </row>
    <row r="152" spans="4:13" s="35" customFormat="1" ht="12.75" customHeight="1" x14ac:dyDescent="0.2">
      <c r="D152" s="43"/>
      <c r="F152" s="36"/>
      <c r="G152" s="36"/>
      <c r="H152" s="36"/>
      <c r="I152" s="36"/>
      <c r="J152" s="44"/>
      <c r="K152" s="36"/>
      <c r="L152" s="36"/>
      <c r="M152" s="36"/>
    </row>
    <row r="153" spans="4:13" s="35" customFormat="1" ht="12.75" customHeight="1" x14ac:dyDescent="0.2">
      <c r="D153" s="43"/>
      <c r="F153" s="36"/>
      <c r="G153" s="36"/>
      <c r="H153" s="36"/>
      <c r="I153" s="36"/>
      <c r="J153" s="44"/>
      <c r="K153" s="36"/>
      <c r="L153" s="36"/>
      <c r="M153" s="36"/>
    </row>
    <row r="154" spans="4:13" s="35" customFormat="1" ht="12.75" customHeight="1" x14ac:dyDescent="0.2">
      <c r="D154" s="43"/>
      <c r="F154" s="36"/>
      <c r="G154" s="36"/>
      <c r="H154" s="36"/>
      <c r="I154" s="36"/>
      <c r="J154" s="44"/>
      <c r="K154" s="36"/>
      <c r="L154" s="36"/>
      <c r="M154" s="36"/>
    </row>
    <row r="155" spans="4:13" s="35" customFormat="1" ht="12.75" customHeight="1" x14ac:dyDescent="0.2">
      <c r="D155" s="43"/>
      <c r="F155" s="36"/>
      <c r="G155" s="36"/>
      <c r="H155" s="36"/>
      <c r="I155" s="36"/>
      <c r="J155" s="44"/>
      <c r="K155" s="36"/>
      <c r="L155" s="36"/>
      <c r="M155" s="36"/>
    </row>
    <row r="156" spans="4:13" s="35" customFormat="1" ht="12.75" customHeight="1" x14ac:dyDescent="0.2">
      <c r="D156" s="43"/>
      <c r="F156" s="36"/>
      <c r="G156" s="36"/>
      <c r="H156" s="36"/>
      <c r="I156" s="36"/>
      <c r="J156" s="44"/>
      <c r="K156" s="36"/>
      <c r="L156" s="36"/>
      <c r="M156" s="36"/>
    </row>
    <row r="157" spans="4:13" s="35" customFormat="1" ht="12.75" customHeight="1" x14ac:dyDescent="0.2">
      <c r="D157" s="43"/>
      <c r="F157" s="36"/>
      <c r="G157" s="36"/>
      <c r="H157" s="36"/>
      <c r="I157" s="36"/>
      <c r="J157" s="44"/>
      <c r="K157" s="36"/>
      <c r="L157" s="36"/>
      <c r="M157" s="36"/>
    </row>
    <row r="158" spans="4:13" s="35" customFormat="1" ht="12.75" customHeight="1" x14ac:dyDescent="0.2">
      <c r="D158" s="43"/>
      <c r="F158" s="36"/>
      <c r="G158" s="36"/>
      <c r="H158" s="36"/>
      <c r="I158" s="36"/>
      <c r="J158" s="44"/>
      <c r="K158" s="36"/>
      <c r="L158" s="36"/>
      <c r="M158" s="36"/>
    </row>
    <row r="159" spans="4:13" s="35" customFormat="1" ht="12.75" customHeight="1" x14ac:dyDescent="0.2">
      <c r="D159" s="43"/>
      <c r="F159" s="36"/>
      <c r="G159" s="36"/>
      <c r="H159" s="36"/>
      <c r="I159" s="36"/>
      <c r="J159" s="44"/>
      <c r="K159" s="36"/>
      <c r="L159" s="36"/>
      <c r="M159" s="36"/>
    </row>
    <row r="160" spans="4:13" s="35" customFormat="1" ht="12.75" customHeight="1" x14ac:dyDescent="0.2">
      <c r="D160" s="43"/>
      <c r="F160" s="36"/>
      <c r="G160" s="36"/>
      <c r="H160" s="36"/>
      <c r="I160" s="36"/>
      <c r="J160" s="44"/>
      <c r="K160" s="36"/>
      <c r="L160" s="36"/>
      <c r="M160" s="36"/>
    </row>
    <row r="161" spans="4:13" s="35" customFormat="1" ht="12.75" customHeight="1" x14ac:dyDescent="0.2">
      <c r="D161" s="43"/>
      <c r="F161" s="36"/>
      <c r="G161" s="36"/>
      <c r="H161" s="36"/>
      <c r="I161" s="36"/>
      <c r="J161" s="44"/>
      <c r="K161" s="36"/>
      <c r="L161" s="36"/>
      <c r="M161" s="36"/>
    </row>
    <row r="162" spans="4:13" s="35" customFormat="1" ht="12.75" customHeight="1" x14ac:dyDescent="0.2">
      <c r="D162" s="43"/>
      <c r="F162" s="36"/>
      <c r="G162" s="36"/>
      <c r="H162" s="36"/>
      <c r="I162" s="36"/>
      <c r="J162" s="44"/>
      <c r="K162" s="36"/>
      <c r="L162" s="36"/>
      <c r="M162" s="36"/>
    </row>
    <row r="163" spans="4:13" s="35" customFormat="1" ht="12.75" customHeight="1" x14ac:dyDescent="0.2">
      <c r="D163" s="43"/>
      <c r="F163" s="36"/>
      <c r="G163" s="36"/>
      <c r="H163" s="36"/>
      <c r="I163" s="36"/>
      <c r="J163" s="44"/>
      <c r="K163" s="36"/>
      <c r="L163" s="36"/>
      <c r="M163" s="36"/>
    </row>
    <row r="164" spans="4:13" s="35" customFormat="1" ht="12.75" customHeight="1" x14ac:dyDescent="0.2">
      <c r="D164" s="43"/>
      <c r="F164" s="36"/>
      <c r="G164" s="36"/>
      <c r="H164" s="36"/>
      <c r="I164" s="36"/>
      <c r="J164" s="44"/>
      <c r="K164" s="36"/>
      <c r="L164" s="36"/>
      <c r="M164" s="36"/>
    </row>
    <row r="165" spans="4:13" s="35" customFormat="1" ht="12.75" customHeight="1" x14ac:dyDescent="0.2">
      <c r="D165" s="43"/>
      <c r="F165" s="36"/>
      <c r="G165" s="36"/>
      <c r="H165" s="36"/>
      <c r="I165" s="36"/>
      <c r="J165" s="44"/>
      <c r="K165" s="36"/>
      <c r="L165" s="36"/>
      <c r="M165" s="36"/>
    </row>
    <row r="166" spans="4:13" s="35" customFormat="1" ht="12.75" customHeight="1" x14ac:dyDescent="0.2">
      <c r="D166" s="43"/>
      <c r="F166" s="36"/>
      <c r="G166" s="36"/>
      <c r="H166" s="36"/>
      <c r="I166" s="36"/>
      <c r="J166" s="44"/>
      <c r="K166" s="36"/>
      <c r="L166" s="36"/>
      <c r="M166" s="36"/>
    </row>
    <row r="167" spans="4:13" s="35" customFormat="1" ht="12.75" customHeight="1" x14ac:dyDescent="0.2">
      <c r="D167" s="43"/>
      <c r="F167" s="36"/>
      <c r="G167" s="36"/>
      <c r="H167" s="36"/>
      <c r="I167" s="36"/>
      <c r="J167" s="44"/>
      <c r="K167" s="36"/>
      <c r="L167" s="36"/>
      <c r="M167" s="36"/>
    </row>
    <row r="168" spans="4:13" s="35" customFormat="1" ht="12.75" customHeight="1" x14ac:dyDescent="0.2">
      <c r="D168" s="43"/>
      <c r="F168" s="36"/>
      <c r="G168" s="36"/>
      <c r="H168" s="36"/>
      <c r="I168" s="36"/>
      <c r="J168" s="44"/>
      <c r="K168" s="36"/>
      <c r="L168" s="36"/>
      <c r="M168" s="36"/>
    </row>
    <row r="169" spans="4:13" s="35" customFormat="1" ht="12.75" customHeight="1" x14ac:dyDescent="0.2">
      <c r="D169" s="43"/>
      <c r="F169" s="36"/>
      <c r="G169" s="36"/>
      <c r="H169" s="36"/>
      <c r="I169" s="36"/>
      <c r="J169" s="44"/>
      <c r="K169" s="36"/>
      <c r="L169" s="36"/>
      <c r="M169" s="36"/>
    </row>
    <row r="170" spans="4:13" s="35" customFormat="1" ht="12.75" customHeight="1" x14ac:dyDescent="0.2">
      <c r="D170" s="43"/>
      <c r="F170" s="36"/>
      <c r="G170" s="36"/>
      <c r="H170" s="36"/>
      <c r="I170" s="36"/>
      <c r="J170" s="44"/>
      <c r="K170" s="36"/>
      <c r="L170" s="36"/>
      <c r="M170" s="36"/>
    </row>
    <row r="171" spans="4:13" s="35" customFormat="1" ht="12.75" customHeight="1" x14ac:dyDescent="0.2">
      <c r="D171" s="43"/>
      <c r="F171" s="36"/>
      <c r="G171" s="36"/>
      <c r="H171" s="36"/>
      <c r="I171" s="36"/>
      <c r="J171" s="44"/>
      <c r="K171" s="36"/>
      <c r="L171" s="36"/>
      <c r="M171" s="36"/>
    </row>
    <row r="172" spans="4:13" s="35" customFormat="1" ht="12.75" customHeight="1" x14ac:dyDescent="0.2">
      <c r="D172" s="43"/>
      <c r="F172" s="36"/>
      <c r="G172" s="36"/>
      <c r="H172" s="36"/>
      <c r="I172" s="36"/>
      <c r="J172" s="44"/>
      <c r="K172" s="36"/>
      <c r="L172" s="36"/>
      <c r="M172" s="36"/>
    </row>
    <row r="173" spans="4:13" s="35" customFormat="1" ht="12.75" customHeight="1" x14ac:dyDescent="0.2">
      <c r="D173" s="43"/>
      <c r="F173" s="36"/>
      <c r="G173" s="36"/>
      <c r="H173" s="36"/>
      <c r="I173" s="36"/>
      <c r="J173" s="44"/>
      <c r="K173" s="36"/>
      <c r="L173" s="36"/>
      <c r="M173" s="36"/>
    </row>
    <row r="174" spans="4:13" s="35" customFormat="1" ht="12.75" customHeight="1" x14ac:dyDescent="0.2">
      <c r="D174" s="43"/>
      <c r="F174" s="36"/>
      <c r="G174" s="36"/>
      <c r="H174" s="36"/>
      <c r="I174" s="36"/>
      <c r="J174" s="44"/>
      <c r="K174" s="36"/>
      <c r="L174" s="36"/>
      <c r="M174" s="36"/>
    </row>
    <row r="175" spans="4:13" s="35" customFormat="1" ht="12.75" customHeight="1" x14ac:dyDescent="0.2">
      <c r="D175" s="43"/>
      <c r="F175" s="36"/>
      <c r="G175" s="36"/>
      <c r="H175" s="36"/>
      <c r="I175" s="36"/>
      <c r="J175" s="44"/>
      <c r="K175" s="36"/>
      <c r="L175" s="36"/>
      <c r="M175" s="36"/>
    </row>
    <row r="176" spans="4:13" s="35" customFormat="1" ht="12.75" customHeight="1" x14ac:dyDescent="0.2">
      <c r="D176" s="43"/>
      <c r="F176" s="36"/>
      <c r="G176" s="36"/>
      <c r="H176" s="36"/>
      <c r="I176" s="36"/>
      <c r="J176" s="44"/>
      <c r="K176" s="36"/>
      <c r="L176" s="36"/>
      <c r="M176" s="36"/>
    </row>
    <row r="177" spans="4:13" s="35" customFormat="1" ht="12.75" customHeight="1" x14ac:dyDescent="0.2">
      <c r="D177" s="43"/>
      <c r="F177" s="36"/>
      <c r="G177" s="36"/>
      <c r="H177" s="36"/>
      <c r="I177" s="36"/>
      <c r="J177" s="44"/>
      <c r="K177" s="36"/>
      <c r="L177" s="36"/>
      <c r="M177" s="36"/>
    </row>
    <row r="178" spans="4:13" s="35" customFormat="1" ht="12.75" customHeight="1" x14ac:dyDescent="0.2">
      <c r="D178" s="43"/>
      <c r="F178" s="36"/>
      <c r="G178" s="36"/>
      <c r="H178" s="36"/>
      <c r="I178" s="36"/>
      <c r="J178" s="44"/>
      <c r="K178" s="36"/>
      <c r="L178" s="36"/>
      <c r="M178" s="36"/>
    </row>
    <row r="179" spans="4:13" s="35" customFormat="1" ht="12.75" customHeight="1" x14ac:dyDescent="0.2">
      <c r="D179" s="43"/>
      <c r="F179" s="36"/>
      <c r="G179" s="36"/>
      <c r="H179" s="36"/>
      <c r="I179" s="36"/>
      <c r="J179" s="44"/>
      <c r="K179" s="36"/>
      <c r="L179" s="36"/>
      <c r="M179" s="36"/>
    </row>
    <row r="180" spans="4:13" s="35" customFormat="1" ht="12.75" customHeight="1" x14ac:dyDescent="0.2">
      <c r="D180" s="43"/>
      <c r="F180" s="36"/>
      <c r="G180" s="36"/>
      <c r="H180" s="36"/>
      <c r="I180" s="36"/>
      <c r="J180" s="44"/>
      <c r="K180" s="36"/>
      <c r="L180" s="36"/>
      <c r="M180" s="36"/>
    </row>
    <row r="181" spans="4:13" s="35" customFormat="1" ht="12.75" customHeight="1" x14ac:dyDescent="0.2">
      <c r="D181" s="43"/>
      <c r="F181" s="36"/>
      <c r="G181" s="36"/>
      <c r="H181" s="36"/>
      <c r="I181" s="36"/>
      <c r="J181" s="44"/>
      <c r="K181" s="36"/>
      <c r="L181" s="36"/>
      <c r="M181" s="36"/>
    </row>
    <row r="182" spans="4:13" s="35" customFormat="1" ht="12.75" customHeight="1" x14ac:dyDescent="0.2">
      <c r="D182" s="43"/>
      <c r="F182" s="36"/>
      <c r="G182" s="36"/>
      <c r="H182" s="36"/>
      <c r="I182" s="36"/>
      <c r="J182" s="44"/>
      <c r="K182" s="36"/>
      <c r="L182" s="36"/>
      <c r="M182" s="36"/>
    </row>
    <row r="183" spans="4:13" s="35" customFormat="1" ht="12.75" customHeight="1" x14ac:dyDescent="0.2">
      <c r="D183" s="43"/>
      <c r="F183" s="36"/>
      <c r="G183" s="36"/>
      <c r="H183" s="36"/>
      <c r="I183" s="36"/>
      <c r="J183" s="44"/>
      <c r="K183" s="36"/>
      <c r="L183" s="36"/>
      <c r="M183" s="36"/>
    </row>
    <row r="184" spans="4:13" s="35" customFormat="1" ht="12.75" customHeight="1" x14ac:dyDescent="0.2">
      <c r="D184" s="43"/>
      <c r="F184" s="36"/>
      <c r="G184" s="36"/>
      <c r="H184" s="36"/>
      <c r="I184" s="36"/>
      <c r="J184" s="44"/>
      <c r="K184" s="36"/>
      <c r="L184" s="36"/>
      <c r="M184" s="36"/>
    </row>
    <row r="185" spans="4:13" s="35" customFormat="1" ht="12.75" customHeight="1" x14ac:dyDescent="0.2">
      <c r="D185" s="43"/>
      <c r="F185" s="36"/>
      <c r="G185" s="36"/>
      <c r="H185" s="36"/>
      <c r="I185" s="36"/>
      <c r="J185" s="44"/>
      <c r="K185" s="36"/>
      <c r="L185" s="36"/>
      <c r="M185" s="36"/>
    </row>
    <row r="186" spans="4:13" s="35" customFormat="1" ht="12.75" customHeight="1" x14ac:dyDescent="0.2">
      <c r="D186" s="43"/>
      <c r="F186" s="36"/>
      <c r="G186" s="36"/>
      <c r="H186" s="36"/>
      <c r="I186" s="36"/>
      <c r="J186" s="44"/>
      <c r="K186" s="36"/>
      <c r="L186" s="36"/>
      <c r="M186" s="36"/>
    </row>
    <row r="187" spans="4:13" s="35" customFormat="1" ht="12.75" customHeight="1" x14ac:dyDescent="0.2">
      <c r="D187" s="43"/>
      <c r="F187" s="36"/>
      <c r="G187" s="36"/>
      <c r="H187" s="36"/>
      <c r="I187" s="36"/>
      <c r="J187" s="44"/>
      <c r="K187" s="36"/>
      <c r="L187" s="36"/>
      <c r="M187" s="36"/>
    </row>
    <row r="188" spans="4:13" s="35" customFormat="1" ht="12.75" customHeight="1" x14ac:dyDescent="0.2">
      <c r="D188" s="43"/>
      <c r="F188" s="36"/>
      <c r="G188" s="36"/>
      <c r="H188" s="36"/>
      <c r="I188" s="36"/>
      <c r="J188" s="44"/>
      <c r="K188" s="36"/>
      <c r="L188" s="36"/>
      <c r="M188" s="36"/>
    </row>
    <row r="189" spans="4:13" s="35" customFormat="1" ht="12.75" customHeight="1" x14ac:dyDescent="0.2">
      <c r="D189" s="43"/>
      <c r="F189" s="36"/>
      <c r="G189" s="36"/>
      <c r="H189" s="36"/>
      <c r="I189" s="36"/>
      <c r="J189" s="44"/>
      <c r="K189" s="36"/>
      <c r="L189" s="36"/>
      <c r="M189" s="36"/>
    </row>
    <row r="190" spans="4:13" s="35" customFormat="1" ht="12.75" customHeight="1" x14ac:dyDescent="0.2">
      <c r="D190" s="43"/>
      <c r="F190" s="36"/>
      <c r="G190" s="36"/>
      <c r="H190" s="36"/>
      <c r="I190" s="36"/>
      <c r="J190" s="44"/>
      <c r="K190" s="36"/>
      <c r="L190" s="36"/>
      <c r="M190" s="36"/>
    </row>
    <row r="191" spans="4:13" s="35" customFormat="1" ht="12.75" customHeight="1" x14ac:dyDescent="0.2">
      <c r="D191" s="43"/>
      <c r="F191" s="36"/>
      <c r="G191" s="36"/>
      <c r="H191" s="36"/>
      <c r="I191" s="36"/>
      <c r="J191" s="44"/>
      <c r="K191" s="36"/>
      <c r="L191" s="36"/>
      <c r="M191" s="36"/>
    </row>
    <row r="192" spans="4:13" s="35" customFormat="1" ht="12.75" customHeight="1" x14ac:dyDescent="0.2">
      <c r="D192" s="43"/>
      <c r="F192" s="36"/>
      <c r="G192" s="36"/>
      <c r="H192" s="36"/>
      <c r="I192" s="36"/>
      <c r="J192" s="44"/>
      <c r="K192" s="36"/>
      <c r="L192" s="36"/>
      <c r="M192" s="36"/>
    </row>
    <row r="193" spans="4:13" s="35" customFormat="1" ht="12.75" customHeight="1" x14ac:dyDescent="0.2">
      <c r="D193" s="43"/>
      <c r="F193" s="36"/>
      <c r="G193" s="36"/>
      <c r="H193" s="36"/>
      <c r="I193" s="36"/>
      <c r="J193" s="44"/>
      <c r="K193" s="36"/>
      <c r="L193" s="36"/>
      <c r="M193" s="36"/>
    </row>
    <row r="194" spans="4:13" s="35" customFormat="1" ht="12.75" customHeight="1" x14ac:dyDescent="0.2">
      <c r="D194" s="43"/>
      <c r="F194" s="36"/>
      <c r="G194" s="36"/>
      <c r="H194" s="36"/>
      <c r="I194" s="36"/>
      <c r="J194" s="44"/>
      <c r="K194" s="36"/>
      <c r="L194" s="36"/>
      <c r="M194" s="36"/>
    </row>
    <row r="195" spans="4:13" s="35" customFormat="1" ht="12.75" customHeight="1" x14ac:dyDescent="0.2">
      <c r="D195" s="43"/>
      <c r="F195" s="36"/>
      <c r="G195" s="36"/>
      <c r="H195" s="36"/>
      <c r="I195" s="36"/>
      <c r="J195" s="36"/>
      <c r="K195" s="36"/>
      <c r="L195" s="36"/>
      <c r="M195" s="36"/>
    </row>
    <row r="196" spans="4:13" x14ac:dyDescent="0.25">
      <c r="F196" s="70"/>
      <c r="G196" s="70"/>
      <c r="H196" s="70"/>
      <c r="I196" s="70"/>
      <c r="J196" s="70"/>
      <c r="K196" s="70"/>
      <c r="L196" s="70"/>
      <c r="M196" s="70"/>
    </row>
    <row r="197" spans="4:13" x14ac:dyDescent="0.25">
      <c r="F197" s="70"/>
      <c r="G197" s="70"/>
      <c r="H197" s="70"/>
      <c r="I197" s="70"/>
      <c r="J197" s="70"/>
      <c r="K197" s="70"/>
      <c r="L197" s="70"/>
      <c r="M197" s="70"/>
    </row>
    <row r="198" spans="4:13" x14ac:dyDescent="0.25">
      <c r="F198" s="70"/>
      <c r="G198" s="70"/>
      <c r="H198" s="70"/>
      <c r="I198" s="70"/>
      <c r="J198" s="70"/>
      <c r="K198" s="70"/>
      <c r="L198" s="70"/>
      <c r="M198" s="70"/>
    </row>
    <row r="199" spans="4:13" x14ac:dyDescent="0.25">
      <c r="F199" s="70"/>
      <c r="G199" s="70"/>
      <c r="H199" s="70"/>
      <c r="I199" s="70"/>
      <c r="J199" s="70"/>
      <c r="K199" s="70"/>
      <c r="L199" s="70"/>
      <c r="M199" s="70"/>
    </row>
    <row r="200" spans="4:13" x14ac:dyDescent="0.25">
      <c r="F200" s="70"/>
      <c r="G200" s="70"/>
      <c r="H200" s="70"/>
      <c r="I200" s="70"/>
      <c r="J200" s="70"/>
      <c r="K200" s="70"/>
      <c r="L200" s="70"/>
      <c r="M200" s="70"/>
    </row>
    <row r="201" spans="4:13" x14ac:dyDescent="0.25">
      <c r="F201" s="70"/>
      <c r="G201" s="70"/>
      <c r="H201" s="70"/>
      <c r="I201" s="70"/>
      <c r="J201" s="70"/>
      <c r="K201" s="70"/>
      <c r="L201" s="70"/>
      <c r="M201" s="70"/>
    </row>
    <row r="202" spans="4:13" x14ac:dyDescent="0.25">
      <c r="F202" s="70"/>
      <c r="G202" s="70"/>
      <c r="H202" s="70"/>
      <c r="I202" s="70"/>
      <c r="J202" s="70"/>
      <c r="K202" s="70"/>
      <c r="L202" s="70"/>
      <c r="M202" s="70"/>
    </row>
    <row r="203" spans="4:13" x14ac:dyDescent="0.25">
      <c r="F203" s="70"/>
      <c r="G203" s="70"/>
      <c r="H203" s="70"/>
      <c r="I203" s="70"/>
      <c r="J203" s="70"/>
      <c r="K203" s="70"/>
      <c r="L203" s="70"/>
      <c r="M203" s="70"/>
    </row>
    <row r="204" spans="4:13" x14ac:dyDescent="0.25">
      <c r="F204" s="70"/>
      <c r="G204" s="70"/>
      <c r="H204" s="70"/>
      <c r="I204" s="70"/>
      <c r="J204" s="70"/>
      <c r="K204" s="70"/>
      <c r="L204" s="70"/>
      <c r="M204" s="70"/>
    </row>
    <row r="205" spans="4:13" x14ac:dyDescent="0.25">
      <c r="F205" s="70"/>
      <c r="G205" s="70"/>
      <c r="H205" s="70"/>
      <c r="I205" s="70"/>
      <c r="J205" s="70"/>
      <c r="K205" s="70"/>
      <c r="L205" s="70"/>
      <c r="M205" s="70"/>
    </row>
    <row r="206" spans="4:13" x14ac:dyDescent="0.25">
      <c r="F206" s="70"/>
      <c r="G206" s="70"/>
      <c r="H206" s="70"/>
      <c r="I206" s="70"/>
      <c r="J206" s="70"/>
      <c r="K206" s="70"/>
      <c r="L206" s="70"/>
      <c r="M206" s="70"/>
    </row>
    <row r="207" spans="4:13" x14ac:dyDescent="0.25">
      <c r="F207" s="70"/>
      <c r="G207" s="70"/>
      <c r="H207" s="70"/>
      <c r="I207" s="70"/>
      <c r="J207" s="70"/>
      <c r="K207" s="70"/>
      <c r="L207" s="70"/>
      <c r="M207" s="70"/>
    </row>
    <row r="208" spans="4:13" x14ac:dyDescent="0.25">
      <c r="F208" s="70"/>
      <c r="G208" s="70"/>
      <c r="H208" s="70"/>
      <c r="I208" s="70"/>
      <c r="J208" s="70"/>
      <c r="K208" s="70"/>
      <c r="L208" s="70"/>
      <c r="M208" s="70"/>
    </row>
    <row r="209" spans="6:13" x14ac:dyDescent="0.25">
      <c r="F209" s="70"/>
      <c r="G209" s="70"/>
      <c r="H209" s="70"/>
      <c r="I209" s="70"/>
      <c r="J209" s="70"/>
      <c r="K209" s="70"/>
      <c r="L209" s="70"/>
      <c r="M209" s="70"/>
    </row>
    <row r="210" spans="6:13" x14ac:dyDescent="0.25">
      <c r="F210" s="70"/>
      <c r="G210" s="70"/>
      <c r="H210" s="70"/>
      <c r="I210" s="70"/>
      <c r="J210" s="70"/>
      <c r="K210" s="70"/>
      <c r="L210" s="70"/>
      <c r="M210" s="70"/>
    </row>
    <row r="211" spans="6:13" x14ac:dyDescent="0.25">
      <c r="F211" s="70"/>
      <c r="G211" s="70"/>
      <c r="H211" s="70"/>
      <c r="I211" s="70"/>
      <c r="J211" s="70"/>
      <c r="K211" s="70"/>
      <c r="L211" s="70"/>
      <c r="M211" s="70"/>
    </row>
    <row r="212" spans="6:13" x14ac:dyDescent="0.25">
      <c r="F212" s="70"/>
      <c r="G212" s="70"/>
      <c r="H212" s="70"/>
      <c r="I212" s="70"/>
      <c r="J212" s="70"/>
      <c r="K212" s="70"/>
      <c r="L212" s="70"/>
      <c r="M212" s="70"/>
    </row>
    <row r="213" spans="6:13" x14ac:dyDescent="0.25">
      <c r="F213" s="70"/>
      <c r="G213" s="70"/>
      <c r="H213" s="70"/>
      <c r="I213" s="70"/>
      <c r="J213" s="70"/>
      <c r="K213" s="70"/>
      <c r="L213" s="70"/>
      <c r="M213" s="70"/>
    </row>
    <row r="214" spans="6:13" x14ac:dyDescent="0.25">
      <c r="F214" s="70"/>
      <c r="G214" s="70"/>
      <c r="H214" s="70"/>
      <c r="I214" s="70"/>
      <c r="J214" s="70"/>
      <c r="K214" s="70"/>
      <c r="L214" s="70"/>
      <c r="M214" s="70"/>
    </row>
    <row r="215" spans="6:13" x14ac:dyDescent="0.25">
      <c r="F215" s="70"/>
      <c r="G215" s="70"/>
      <c r="H215" s="70"/>
      <c r="I215" s="70"/>
      <c r="J215" s="70"/>
      <c r="K215" s="70"/>
      <c r="L215" s="70"/>
      <c r="M215" s="70"/>
    </row>
    <row r="216" spans="6:13" ht="12.75" customHeight="1" x14ac:dyDescent="0.25">
      <c r="F216" s="70"/>
      <c r="G216" s="70"/>
      <c r="H216" s="70"/>
      <c r="I216" s="70"/>
      <c r="J216" s="70"/>
      <c r="K216" s="70"/>
      <c r="L216" s="70"/>
      <c r="M216" s="70"/>
    </row>
    <row r="217" spans="6:13" x14ac:dyDescent="0.25">
      <c r="F217" s="70"/>
      <c r="G217" s="70"/>
      <c r="H217" s="70"/>
      <c r="I217" s="70"/>
      <c r="J217" s="70"/>
      <c r="K217" s="70"/>
      <c r="L217" s="70"/>
      <c r="M217" s="70"/>
    </row>
    <row r="218" spans="6:13" x14ac:dyDescent="0.25">
      <c r="F218" s="70"/>
      <c r="G218" s="70"/>
      <c r="H218" s="70"/>
      <c r="I218" s="70"/>
      <c r="J218" s="70"/>
      <c r="K218" s="70"/>
      <c r="L218" s="70"/>
      <c r="M218" s="70"/>
    </row>
    <row r="219" spans="6:13" x14ac:dyDescent="0.25">
      <c r="F219" s="70"/>
      <c r="G219" s="70"/>
      <c r="H219" s="70"/>
      <c r="I219" s="70"/>
      <c r="J219" s="70"/>
      <c r="K219" s="70"/>
      <c r="L219" s="70"/>
      <c r="M219" s="70"/>
    </row>
    <row r="220" spans="6:13" x14ac:dyDescent="0.25">
      <c r="F220" s="70"/>
      <c r="G220" s="70"/>
      <c r="H220" s="70"/>
      <c r="I220" s="70"/>
      <c r="J220" s="70"/>
      <c r="K220" s="70"/>
      <c r="L220" s="70"/>
      <c r="M220" s="70"/>
    </row>
    <row r="221" spans="6:13" x14ac:dyDescent="0.25">
      <c r="F221" s="70"/>
      <c r="G221" s="70"/>
      <c r="H221" s="70"/>
      <c r="I221" s="70"/>
      <c r="J221" s="70"/>
      <c r="K221" s="70"/>
      <c r="L221" s="70"/>
      <c r="M221" s="70"/>
    </row>
    <row r="222" spans="6:13" x14ac:dyDescent="0.25">
      <c r="F222" s="70"/>
      <c r="G222" s="70"/>
      <c r="H222" s="70"/>
      <c r="I222" s="70"/>
      <c r="J222" s="70"/>
      <c r="K222" s="70"/>
      <c r="L222" s="70"/>
      <c r="M222" s="70"/>
    </row>
    <row r="223" spans="6:13" x14ac:dyDescent="0.25">
      <c r="F223" s="70"/>
      <c r="G223" s="70"/>
      <c r="H223" s="70"/>
      <c r="I223" s="70"/>
      <c r="J223" s="70"/>
      <c r="K223" s="70"/>
      <c r="L223" s="70"/>
      <c r="M223" s="70"/>
    </row>
    <row r="224" spans="6:13" x14ac:dyDescent="0.25">
      <c r="F224" s="70"/>
      <c r="G224" s="70"/>
      <c r="H224" s="70"/>
      <c r="I224" s="70"/>
      <c r="J224" s="70"/>
      <c r="K224" s="70"/>
      <c r="L224" s="70"/>
      <c r="M224" s="70"/>
    </row>
    <row r="225" spans="6:13" x14ac:dyDescent="0.25">
      <c r="F225" s="70"/>
      <c r="G225" s="70"/>
      <c r="H225" s="70"/>
      <c r="I225" s="70"/>
      <c r="J225" s="70"/>
      <c r="K225" s="70"/>
      <c r="L225" s="70"/>
      <c r="M225" s="70"/>
    </row>
    <row r="226" spans="6:13" x14ac:dyDescent="0.25">
      <c r="F226" s="70"/>
      <c r="G226" s="70"/>
      <c r="H226" s="70"/>
      <c r="I226" s="70"/>
      <c r="J226" s="70"/>
      <c r="K226" s="70"/>
      <c r="L226" s="70"/>
      <c r="M226" s="70"/>
    </row>
    <row r="227" spans="6:13" x14ac:dyDescent="0.25">
      <c r="F227" s="70"/>
      <c r="G227" s="70"/>
      <c r="H227" s="70"/>
      <c r="I227" s="70"/>
      <c r="J227" s="70"/>
      <c r="K227" s="70"/>
      <c r="L227" s="70"/>
      <c r="M227" s="70"/>
    </row>
    <row r="228" spans="6:13" x14ac:dyDescent="0.25">
      <c r="F228" s="70"/>
      <c r="G228" s="70"/>
      <c r="H228" s="70"/>
      <c r="I228" s="70"/>
      <c r="J228" s="70"/>
      <c r="K228" s="70"/>
      <c r="L228" s="70"/>
      <c r="M228" s="70"/>
    </row>
    <row r="229" spans="6:13" x14ac:dyDescent="0.25">
      <c r="F229" s="70"/>
      <c r="G229" s="70"/>
      <c r="H229" s="70"/>
      <c r="I229" s="70"/>
      <c r="J229" s="70"/>
      <c r="K229" s="70"/>
      <c r="L229" s="70"/>
      <c r="M229" s="70"/>
    </row>
    <row r="230" spans="6:13" x14ac:dyDescent="0.25">
      <c r="F230" s="70"/>
      <c r="G230" s="70"/>
      <c r="H230" s="70"/>
      <c r="I230" s="70"/>
      <c r="J230" s="70"/>
      <c r="K230" s="70"/>
      <c r="L230" s="70"/>
      <c r="M230" s="70"/>
    </row>
    <row r="231" spans="6:13" x14ac:dyDescent="0.25">
      <c r="F231" s="70"/>
      <c r="G231" s="70"/>
      <c r="H231" s="70"/>
      <c r="I231" s="70"/>
      <c r="J231" s="70"/>
      <c r="K231" s="70"/>
      <c r="L231" s="70"/>
      <c r="M231" s="70"/>
    </row>
    <row r="232" spans="6:13" x14ac:dyDescent="0.25">
      <c r="F232" s="70"/>
      <c r="G232" s="70"/>
      <c r="H232" s="70"/>
      <c r="I232" s="70"/>
      <c r="J232" s="70"/>
      <c r="K232" s="70"/>
      <c r="L232" s="70"/>
      <c r="M232" s="70"/>
    </row>
    <row r="233" spans="6:13" x14ac:dyDescent="0.25">
      <c r="F233" s="70"/>
      <c r="G233" s="70"/>
      <c r="H233" s="70"/>
      <c r="I233" s="70"/>
      <c r="J233" s="70"/>
      <c r="K233" s="70"/>
      <c r="L233" s="70"/>
      <c r="M233" s="70"/>
    </row>
    <row r="234" spans="6:13" x14ac:dyDescent="0.25">
      <c r="F234" s="70"/>
      <c r="G234" s="70"/>
      <c r="H234" s="70"/>
      <c r="I234" s="70"/>
      <c r="J234" s="70"/>
      <c r="K234" s="70"/>
      <c r="L234" s="70"/>
      <c r="M234" s="70"/>
    </row>
    <row r="235" spans="6:13" x14ac:dyDescent="0.25">
      <c r="F235" s="70"/>
      <c r="G235" s="70"/>
      <c r="H235" s="70"/>
      <c r="I235" s="70"/>
      <c r="J235" s="70"/>
      <c r="K235" s="70"/>
      <c r="L235" s="70"/>
      <c r="M235" s="70"/>
    </row>
    <row r="236" spans="6:13" x14ac:dyDescent="0.25">
      <c r="F236" s="70"/>
      <c r="G236" s="70"/>
      <c r="H236" s="70"/>
      <c r="I236" s="70"/>
      <c r="J236" s="70"/>
      <c r="K236" s="70"/>
      <c r="L236" s="70"/>
      <c r="M236" s="70"/>
    </row>
    <row r="237" spans="6:13" x14ac:dyDescent="0.25">
      <c r="F237" s="70"/>
      <c r="G237" s="70"/>
      <c r="H237" s="70"/>
      <c r="I237" s="70"/>
      <c r="J237" s="70"/>
      <c r="K237" s="70"/>
      <c r="L237" s="70"/>
      <c r="M237" s="70"/>
    </row>
    <row r="238" spans="6:13" x14ac:dyDescent="0.25">
      <c r="F238" s="70"/>
      <c r="G238" s="70"/>
      <c r="H238" s="70"/>
      <c r="I238" s="70"/>
      <c r="J238" s="70"/>
      <c r="K238" s="70"/>
      <c r="L238" s="70"/>
      <c r="M238" s="70"/>
    </row>
    <row r="239" spans="6:13" x14ac:dyDescent="0.25">
      <c r="F239" s="70"/>
      <c r="G239" s="70"/>
      <c r="H239" s="70"/>
      <c r="I239" s="70"/>
      <c r="J239" s="70"/>
      <c r="K239" s="70"/>
      <c r="L239" s="70"/>
      <c r="M239" s="70"/>
    </row>
    <row r="240" spans="6:13" x14ac:dyDescent="0.25">
      <c r="F240" s="70"/>
      <c r="G240" s="70"/>
      <c r="H240" s="70"/>
      <c r="I240" s="70"/>
      <c r="J240" s="70"/>
      <c r="K240" s="70"/>
      <c r="L240" s="70"/>
      <c r="M240" s="70"/>
    </row>
    <row r="241" spans="6:13" x14ac:dyDescent="0.25">
      <c r="F241" s="70"/>
      <c r="G241" s="70"/>
      <c r="H241" s="70"/>
      <c r="I241" s="70"/>
      <c r="J241" s="70"/>
      <c r="K241" s="70"/>
      <c r="L241" s="70"/>
      <c r="M241" s="70"/>
    </row>
    <row r="242" spans="6:13" x14ac:dyDescent="0.25">
      <c r="F242" s="70"/>
      <c r="G242" s="70"/>
      <c r="H242" s="70"/>
      <c r="I242" s="70"/>
      <c r="J242" s="70"/>
      <c r="K242" s="70"/>
      <c r="L242" s="70"/>
      <c r="M242" s="70"/>
    </row>
    <row r="243" spans="6:13" x14ac:dyDescent="0.25">
      <c r="F243" s="70"/>
      <c r="G243" s="70"/>
      <c r="H243" s="70"/>
      <c r="I243" s="70"/>
      <c r="J243" s="70"/>
      <c r="K243" s="70"/>
      <c r="L243" s="70"/>
      <c r="M243" s="70"/>
    </row>
    <row r="244" spans="6:13" x14ac:dyDescent="0.25">
      <c r="F244" s="70"/>
      <c r="G244" s="70"/>
      <c r="H244" s="70"/>
      <c r="I244" s="70"/>
      <c r="J244" s="70"/>
      <c r="K244" s="70"/>
      <c r="L244" s="70"/>
      <c r="M244" s="70"/>
    </row>
    <row r="245" spans="6:13" x14ac:dyDescent="0.25">
      <c r="F245" s="70"/>
      <c r="G245" s="70"/>
      <c r="H245" s="70"/>
      <c r="I245" s="70"/>
      <c r="J245" s="70"/>
      <c r="K245" s="70"/>
      <c r="L245" s="70"/>
      <c r="M245" s="70"/>
    </row>
    <row r="246" spans="6:13" x14ac:dyDescent="0.25">
      <c r="F246" s="70"/>
      <c r="G246" s="70"/>
      <c r="H246" s="70"/>
      <c r="I246" s="70"/>
      <c r="J246" s="70"/>
      <c r="K246" s="70"/>
      <c r="L246" s="70"/>
      <c r="M246" s="70"/>
    </row>
    <row r="247" spans="6:13" x14ac:dyDescent="0.25">
      <c r="F247" s="70"/>
      <c r="G247" s="70"/>
      <c r="H247" s="70"/>
      <c r="I247" s="70"/>
      <c r="J247" s="70"/>
      <c r="K247" s="70"/>
      <c r="L247" s="70"/>
      <c r="M247" s="70"/>
    </row>
    <row r="248" spans="6:13" x14ac:dyDescent="0.25">
      <c r="F248" s="70"/>
      <c r="G248" s="70"/>
      <c r="H248" s="70"/>
      <c r="I248" s="70"/>
      <c r="J248" s="70"/>
      <c r="K248" s="70"/>
      <c r="L248" s="70"/>
      <c r="M248" s="70"/>
    </row>
    <row r="249" spans="6:13" x14ac:dyDescent="0.25">
      <c r="F249" s="70"/>
      <c r="G249" s="70"/>
      <c r="H249" s="70"/>
      <c r="I249" s="70"/>
      <c r="J249" s="70"/>
      <c r="K249" s="70"/>
      <c r="L249" s="70"/>
      <c r="M249" s="70"/>
    </row>
    <row r="250" spans="6:13" x14ac:dyDescent="0.25">
      <c r="F250" s="70"/>
      <c r="G250" s="70"/>
      <c r="H250" s="70"/>
      <c r="I250" s="70"/>
      <c r="J250" s="70"/>
      <c r="K250" s="70"/>
      <c r="L250" s="70"/>
      <c r="M250" s="70"/>
    </row>
    <row r="251" spans="6:13" x14ac:dyDescent="0.25">
      <c r="F251" s="70"/>
      <c r="G251" s="70"/>
      <c r="H251" s="70"/>
      <c r="I251" s="70"/>
      <c r="J251" s="70"/>
      <c r="K251" s="70"/>
      <c r="L251" s="70"/>
      <c r="M251" s="70"/>
    </row>
    <row r="252" spans="6:13" x14ac:dyDescent="0.25">
      <c r="F252" s="70"/>
      <c r="G252" s="70"/>
      <c r="H252" s="70"/>
      <c r="I252" s="70"/>
      <c r="J252" s="70"/>
      <c r="K252" s="70"/>
      <c r="L252" s="70"/>
      <c r="M252" s="70"/>
    </row>
    <row r="253" spans="6:13" x14ac:dyDescent="0.25">
      <c r="F253" s="70"/>
      <c r="G253" s="70"/>
      <c r="H253" s="70"/>
      <c r="I253" s="70"/>
      <c r="J253" s="70"/>
      <c r="K253" s="70"/>
      <c r="L253" s="70"/>
      <c r="M253" s="70"/>
    </row>
    <row r="254" spans="6:13" x14ac:dyDescent="0.25">
      <c r="F254" s="70"/>
      <c r="G254" s="70"/>
      <c r="H254" s="70"/>
      <c r="I254" s="70"/>
      <c r="J254" s="70"/>
      <c r="K254" s="70"/>
      <c r="L254" s="70"/>
      <c r="M254" s="70"/>
    </row>
    <row r="255" spans="6:13" x14ac:dyDescent="0.25">
      <c r="F255" s="70"/>
      <c r="G255" s="70"/>
      <c r="H255" s="70"/>
      <c r="I255" s="70"/>
      <c r="J255" s="70"/>
      <c r="K255" s="70"/>
      <c r="L255" s="70"/>
      <c r="M255" s="70"/>
    </row>
    <row r="256" spans="6:13" x14ac:dyDescent="0.25">
      <c r="F256" s="70"/>
      <c r="G256" s="70"/>
      <c r="H256" s="70"/>
      <c r="I256" s="70"/>
      <c r="J256" s="70"/>
      <c r="K256" s="70"/>
      <c r="L256" s="70"/>
      <c r="M256" s="70"/>
    </row>
    <row r="257" spans="6:13" x14ac:dyDescent="0.25">
      <c r="F257" s="70"/>
      <c r="G257" s="70"/>
      <c r="H257" s="70"/>
      <c r="I257" s="70"/>
      <c r="J257" s="70"/>
      <c r="K257" s="70"/>
      <c r="L257" s="70"/>
      <c r="M257" s="70"/>
    </row>
    <row r="258" spans="6:13" x14ac:dyDescent="0.25">
      <c r="F258" s="70"/>
      <c r="G258" s="70"/>
      <c r="H258" s="70"/>
      <c r="I258" s="70"/>
      <c r="J258" s="70"/>
      <c r="K258" s="70"/>
      <c r="L258" s="70"/>
      <c r="M258" s="70"/>
    </row>
    <row r="259" spans="6:13" x14ac:dyDescent="0.25">
      <c r="F259" s="70"/>
      <c r="G259" s="70"/>
      <c r="H259" s="70"/>
      <c r="I259" s="70"/>
      <c r="J259" s="70"/>
      <c r="K259" s="70"/>
      <c r="L259" s="70"/>
      <c r="M259" s="70"/>
    </row>
    <row r="260" spans="6:13" x14ac:dyDescent="0.25">
      <c r="F260" s="70"/>
      <c r="G260" s="70"/>
      <c r="H260" s="70"/>
      <c r="I260" s="70"/>
      <c r="J260" s="70"/>
      <c r="K260" s="70"/>
      <c r="L260" s="70"/>
      <c r="M260" s="70"/>
    </row>
    <row r="261" spans="6:13" x14ac:dyDescent="0.25">
      <c r="F261" s="70"/>
      <c r="G261" s="70"/>
      <c r="H261" s="70"/>
      <c r="I261" s="70"/>
      <c r="J261" s="70"/>
      <c r="K261" s="70"/>
      <c r="L261" s="70"/>
      <c r="M261" s="70"/>
    </row>
    <row r="262" spans="6:13" x14ac:dyDescent="0.25">
      <c r="F262" s="70"/>
      <c r="G262" s="70"/>
      <c r="H262" s="70"/>
      <c r="I262" s="70"/>
      <c r="J262" s="70"/>
      <c r="K262" s="70"/>
      <c r="L262" s="70"/>
      <c r="M262" s="70"/>
    </row>
    <row r="263" spans="6:13" x14ac:dyDescent="0.25">
      <c r="F263" s="70"/>
      <c r="G263" s="70"/>
      <c r="H263" s="70"/>
      <c r="I263" s="70"/>
      <c r="J263" s="70"/>
      <c r="K263" s="70"/>
      <c r="L263" s="70"/>
      <c r="M263" s="70"/>
    </row>
    <row r="264" spans="6:13" x14ac:dyDescent="0.25">
      <c r="F264" s="70"/>
      <c r="G264" s="70"/>
      <c r="H264" s="70"/>
      <c r="I264" s="70"/>
      <c r="J264" s="70"/>
      <c r="K264" s="70"/>
      <c r="L264" s="70"/>
      <c r="M264" s="70"/>
    </row>
    <row r="265" spans="6:13" x14ac:dyDescent="0.25">
      <c r="F265" s="70"/>
      <c r="G265" s="70"/>
      <c r="H265" s="70"/>
      <c r="I265" s="70"/>
      <c r="J265" s="70"/>
      <c r="K265" s="70"/>
      <c r="L265" s="70"/>
      <c r="M265" s="70"/>
    </row>
    <row r="266" spans="6:13" x14ac:dyDescent="0.25">
      <c r="F266" s="70"/>
      <c r="G266" s="70"/>
      <c r="H266" s="70"/>
      <c r="I266" s="70"/>
      <c r="J266" s="70"/>
      <c r="K266" s="70"/>
      <c r="L266" s="70"/>
      <c r="M266" s="70"/>
    </row>
    <row r="267" spans="6:13" x14ac:dyDescent="0.25">
      <c r="F267" s="70"/>
      <c r="G267" s="70"/>
      <c r="H267" s="70"/>
      <c r="I267" s="70"/>
      <c r="J267" s="70"/>
      <c r="K267" s="70"/>
      <c r="L267" s="70"/>
      <c r="M267" s="70"/>
    </row>
    <row r="268" spans="6:13" x14ac:dyDescent="0.25">
      <c r="F268" s="70"/>
      <c r="G268" s="70"/>
      <c r="H268" s="70"/>
      <c r="I268" s="70"/>
      <c r="J268" s="70"/>
      <c r="K268" s="70"/>
      <c r="L268" s="70"/>
      <c r="M268" s="70"/>
    </row>
    <row r="269" spans="6:13" x14ac:dyDescent="0.25">
      <c r="F269" s="70"/>
      <c r="G269" s="70"/>
      <c r="H269" s="70"/>
      <c r="I269" s="70"/>
      <c r="J269" s="70"/>
      <c r="K269" s="70"/>
      <c r="L269" s="70"/>
      <c r="M269" s="70"/>
    </row>
    <row r="270" spans="6:13" x14ac:dyDescent="0.25">
      <c r="F270" s="70"/>
      <c r="G270" s="70"/>
      <c r="H270" s="70"/>
      <c r="I270" s="70"/>
      <c r="J270" s="70"/>
      <c r="K270" s="70"/>
      <c r="L270" s="70"/>
      <c r="M270" s="70"/>
    </row>
    <row r="271" spans="6:13" x14ac:dyDescent="0.25">
      <c r="F271" s="70"/>
      <c r="G271" s="70"/>
      <c r="H271" s="70"/>
      <c r="I271" s="70"/>
      <c r="J271" s="70"/>
      <c r="K271" s="70"/>
      <c r="L271" s="70"/>
      <c r="M271" s="70"/>
    </row>
    <row r="272" spans="6:13" x14ac:dyDescent="0.25">
      <c r="F272" s="70"/>
      <c r="G272" s="70"/>
      <c r="H272" s="70"/>
      <c r="I272" s="70"/>
      <c r="J272" s="70"/>
      <c r="K272" s="70"/>
      <c r="L272" s="70"/>
      <c r="M272" s="70"/>
    </row>
    <row r="273" spans="6:13" x14ac:dyDescent="0.25">
      <c r="F273" s="70"/>
      <c r="G273" s="70"/>
      <c r="H273" s="70"/>
      <c r="I273" s="70"/>
      <c r="J273" s="70"/>
      <c r="K273" s="70"/>
      <c r="L273" s="70"/>
      <c r="M273" s="70"/>
    </row>
  </sheetData>
  <sheetProtection password="E033" sheet="1" objects="1" scenarios="1"/>
  <mergeCells count="2">
    <mergeCell ref="C19:H19"/>
    <mergeCell ref="C123:H12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MR</vt:lpstr>
      <vt:lpstr>REX</vt:lpstr>
      <vt:lpstr>DUPLEX</vt:lpstr>
      <vt:lpstr>NISCH-D</vt:lpstr>
      <vt:lpstr>TRIPLEX</vt:lpstr>
      <vt:lpstr>NISCH-T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Östangård</dc:creator>
  <cp:lastModifiedBy>Jerry Jonsson</cp:lastModifiedBy>
  <dcterms:created xsi:type="dcterms:W3CDTF">2014-01-22T09:05:40Z</dcterms:created>
  <dcterms:modified xsi:type="dcterms:W3CDTF">2019-03-22T12:04:06Z</dcterms:modified>
</cp:coreProperties>
</file>